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05" tabRatio="469" activeTab="2"/>
  </bookViews>
  <sheets>
    <sheet name="MACHETA 3" sheetId="1" r:id="rId1"/>
    <sheet name="MACHETApe trimestre" sheetId="2" r:id="rId2"/>
    <sheet name="MACHETA pe an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talulPneumo" sheetId="9" r:id="rId9"/>
    <sheet name="DGASPC" sheetId="10" r:id="rId10"/>
    <sheet name="SPITALUL JUDET Venituri proprii" sheetId="11" r:id="rId11"/>
    <sheet name="SPIT JUD subventii CJ" sheetId="12" r:id="rId12"/>
    <sheet name="SPIT JUD ms -buget de stat" sheetId="13" r:id="rId13"/>
  </sheets>
  <externalReferences>
    <externalReference r:id="rId16"/>
  </externalReferences>
  <definedNames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9">'DGASPC'!#REF!</definedName>
    <definedName name="OLE_LINK5" localSheetId="3">'EvidentaPersoanelor'!#REF!</definedName>
    <definedName name="OLE_LINK5" localSheetId="2">'MACHETA pe ani'!$A$326</definedName>
    <definedName name="OLE_LINK5" localSheetId="1">'MACHETApe trimestre'!$A$312</definedName>
    <definedName name="OLE_LINK5" localSheetId="4">'Muzeu'!#REF!</definedName>
    <definedName name="OLE_LINK5" localSheetId="8">'SptalulPneumo'!#REF!</definedName>
    <definedName name="_xlnm.Print_Area" localSheetId="5">'Biblioteca'!$A$1:$F$44</definedName>
    <definedName name="_xlnm.Print_Area" localSheetId="6">'Biblioteca (2)'!$A$1:$F$36</definedName>
    <definedName name="_xlnm.Print_Area" localSheetId="7">'Centru pt promovarea si conserv'!$A$1:$F$37</definedName>
    <definedName name="_xlnm.Print_Area" localSheetId="9">'DGASPC'!$A$1:$F$56</definedName>
    <definedName name="_xlnm.Print_Area" localSheetId="3">'EvidentaPersoanelor'!$A$1:$F$37</definedName>
    <definedName name="_xlnm.Print_Area" localSheetId="0">'MACHETA 3'!$A$1:$K$196</definedName>
    <definedName name="_xlnm.Print_Area" localSheetId="2">'MACHETA pe ani'!$A$1:$F$391</definedName>
    <definedName name="_xlnm.Print_Area" localSheetId="1">'MACHETApe trimestre'!$A$1:$J$346</definedName>
    <definedName name="_xlnm.Print_Area" localSheetId="4">'Muzeu'!$A$1:$F$66</definedName>
    <definedName name="_xlnm.Print_Area" localSheetId="10">'SPITALUL JUDET Venituri proprii'!$A$1:$G$60</definedName>
    <definedName name="_xlnm.Print_Area" localSheetId="8">'SptalulPneumo'!$A$1:$F$41</definedName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9">'DGASPC'!$10:$15</definedName>
    <definedName name="_xlnm.Print_Titles" localSheetId="3">'EvidentaPersoanelor'!$6:$11</definedName>
    <definedName name="_xlnm.Print_Titles" localSheetId="0">'MACHETA 3'!$10:$15</definedName>
    <definedName name="_xlnm.Print_Titles" localSheetId="2">'MACHETA pe ani'!$6:$11</definedName>
    <definedName name="_xlnm.Print_Titles" localSheetId="1">'MACHETApe trimestre'!$6:$11</definedName>
    <definedName name="_xlnm.Print_Titles" localSheetId="4">'Muzeu'!$7:$12</definedName>
    <definedName name="_xlnm.Print_Titles" localSheetId="10">'SPITALUL JUDET Venituri proprii'!$7:$12</definedName>
    <definedName name="_xlnm.Print_Titles" localSheetId="8">'SptalulPneumo'!$6:$11</definedName>
  </definedNames>
  <calcPr fullCalcOnLoad="1"/>
</workbook>
</file>

<file path=xl/sharedStrings.xml><?xml version="1.0" encoding="utf-8"?>
<sst xmlns="http://schemas.openxmlformats.org/spreadsheetml/2006/main" count="1322" uniqueCount="427">
  <si>
    <t>Expertiza +solutie tehnica +DALI+ Caiet de sracini pentru anvelopare pav.A</t>
  </si>
  <si>
    <t>e.Alte cheltuieli asimilate investitiilor</t>
  </si>
  <si>
    <t>Licente</t>
  </si>
  <si>
    <t>TOTAL   (A+B+C)</t>
  </si>
  <si>
    <t xml:space="preserve">TRANSFERURI DE CAPITAL DE LA  CONSILIUL JUDETEAN BRAILA </t>
  </si>
  <si>
    <r>
      <t xml:space="preserve">VALOAREA OBIECTIVULUI DE INVESTITII  AFERENT </t>
    </r>
    <r>
      <rPr>
        <b/>
        <sz val="12"/>
        <rFont val="Arial"/>
        <family val="2"/>
      </rPr>
      <t xml:space="preserve">BUGET 2017 </t>
    </r>
  </si>
  <si>
    <t>Transferuri de la Bugetul de stat pentru finantarea aparaturii medicale si a echipamentelor de comunicatii in urgenta in sanatate</t>
  </si>
  <si>
    <t>Dotari independente</t>
  </si>
  <si>
    <t>TOTAL   A+B+C</t>
  </si>
  <si>
    <t>Dotari sala Polivalenta , din care :</t>
  </si>
  <si>
    <t xml:space="preserve">Tabela afisaj  publicitate </t>
  </si>
  <si>
    <t xml:space="preserve">Cosuri baschet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</si>
  <si>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</si>
  <si>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</si>
  <si>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</si>
  <si>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</si>
  <si>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</si>
  <si>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</si>
  <si>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</si>
  <si>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</si>
  <si>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</si>
  <si>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</si>
  <si>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</si>
  <si>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Imobile PIN " NICIODATA SINGURI "</t>
  </si>
  <si>
    <t>Transferuri dezvoltare - Cofinantari  in asocieri cu u.a.t.-urile pentru realizarea unor obiective de interes public, din care :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</si>
  <si>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perioada 2014-2020 " 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</si>
  <si>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</si>
  <si>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</si>
  <si>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</si>
  <si>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</si>
  <si>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</si>
  <si>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</si>
  <si>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</si>
  <si>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</si>
  <si>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</si>
  <si>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</si>
  <si>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</si>
  <si>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</si>
  <si>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</si>
  <si>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</si>
  <si>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</si>
  <si>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</si>
  <si>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</si>
  <si>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</si>
  <si>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</si>
  <si>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</si>
  <si>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</si>
  <si>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</si>
  <si>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</si>
  <si>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</si>
  <si>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</si>
  <si>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</si>
  <si>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</si>
  <si>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</si>
  <si>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</si>
  <si>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</si>
  <si>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</si>
  <si>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</si>
  <si>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</si>
  <si>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</si>
  <si>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</si>
  <si>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</si>
  <si>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</si>
  <si>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</si>
  <si>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</si>
  <si>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</si>
  <si>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</si>
  <si>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</si>
  <si>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58 Proiecte cu finantare din fonduri externe nerambursabile </t>
  </si>
  <si>
    <t>TOTAL GENERAL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</si>
  <si>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</si>
  <si>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Alte cheltuieli aferente studiilor de fezabilitate si alte studii</t>
  </si>
  <si>
    <t xml:space="preserve">Alte taxe , avize , cote </t>
  </si>
  <si>
    <t xml:space="preserve">Centrala telefonica </t>
  </si>
  <si>
    <t>Mobilier</t>
  </si>
  <si>
    <t>PE ANUL 2017 SI ESTIMARI PE ANII 2018-2020</t>
  </si>
  <si>
    <t xml:space="preserve">VALOAREA OBIECTIVULUI DE INVESTITII  AFERENT BUGET 2017  </t>
  </si>
  <si>
    <t xml:space="preserve"> ESTIMARI 2019</t>
  </si>
  <si>
    <t>ESTIMARI 2020</t>
  </si>
  <si>
    <t>Dotari aparat specialitate,  DIN CARE :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</si>
  <si>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</si>
  <si>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</si>
  <si>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</si>
  <si>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</si>
  <si>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Imprimanta A0</t>
  </si>
  <si>
    <t xml:space="preserve">Proiectare si executie amfiteatru si spatii anexe </t>
  </si>
  <si>
    <t xml:space="preserve">Proiectare si executie reabilitare compartiment Sterilizare pav.  A </t>
  </si>
  <si>
    <t>Proiectare+executie extindere pentru suplimentare putere instalata in statia electrica de distributie  0.4KV(TGD2)demisol pavilion A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</si>
  <si>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</si>
  <si>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</si>
  <si>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</si>
  <si>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Transferuri de capital pentru Spitalul Judetean de Urgenta Braila, din sume primite de la bugetul de stat pentru finantarea aparaturii medicale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</si>
  <si>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</si>
  <si>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</si>
  <si>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</si>
  <si>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</si>
  <si>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Generator </t>
  </si>
  <si>
    <t xml:space="preserve">Lada probe biologice </t>
  </si>
  <si>
    <t>Instalatie climatizare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</si>
  <si>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</si>
  <si>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</si>
  <si>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</si>
  <si>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</si>
  <si>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</si>
  <si>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>Aplicatie pentru integrare  RFID</t>
  </si>
  <si>
    <t xml:space="preserve">Masina de frezat </t>
  </si>
  <si>
    <t>Poarta de acces UHF</t>
  </si>
  <si>
    <t xml:space="preserve">Cititoare UHF mobile </t>
  </si>
  <si>
    <t xml:space="preserve">Tehnica de calcul </t>
  </si>
  <si>
    <t>Termohigrometre</t>
  </si>
  <si>
    <t>Dezumidificatoare</t>
  </si>
  <si>
    <t xml:space="preserve">Dulapuri depozitare colectie moluste 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</si>
  <si>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</si>
  <si>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</si>
  <si>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</si>
  <si>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</si>
  <si>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</si>
  <si>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</si>
  <si>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</si>
  <si>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</si>
  <si>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</si>
  <si>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</si>
  <si>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</si>
  <si>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</si>
  <si>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</si>
  <si>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</si>
  <si>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</si>
  <si>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</si>
  <si>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</si>
  <si>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</si>
  <si>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</si>
  <si>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</si>
  <si>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</si>
  <si>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>Reparații capitale la Casa Memorială ”D.P.Perpessicius”</t>
  </si>
  <si>
    <t>Studiu de fezabilitate la secția Științele Naturi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</si>
  <si>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</si>
  <si>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</si>
  <si>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</si>
  <si>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Echipamente sonorizare</t>
  </si>
  <si>
    <t>Servicii de supraveghere executie lucrari - Reparatii capitale la constructii si instalatii Sala Polivalenta Braila -Parc Monument</t>
  </si>
  <si>
    <t>A. Obiective (proiecte) de investiţii în continuare</t>
  </si>
  <si>
    <t xml:space="preserve">B. Obiective (proiecte) de investiţii noi </t>
  </si>
  <si>
    <t xml:space="preserve">a. Achizitii de imobile </t>
  </si>
  <si>
    <t xml:space="preserve">         .…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</si>
  <si>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</si>
  <si>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</si>
  <si>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</si>
  <si>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</si>
  <si>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 xml:space="preserve"> ESTIMARI 2017</t>
  </si>
  <si>
    <t xml:space="preserve"> ESTIMARI 2018</t>
  </si>
  <si>
    <t>ESTIMARI 2019</t>
  </si>
  <si>
    <t>C. Alte cheltuieli de investiţii , DIN CARE :</t>
  </si>
  <si>
    <t xml:space="preserve">DENUMIRE  OBIECTIV DE INVESTITII </t>
  </si>
  <si>
    <t>NR. SI DATA ANGAJAMENT LEGAL/CONTRACT</t>
  </si>
  <si>
    <t>NR SI DATA  H.C.J.  DE APROBARE A DOCUMENTATIEI TEHNICO ECONOMICE</t>
  </si>
  <si>
    <t>TOTAL A. Obiective (proiecte) de investiţii în continuare</t>
  </si>
  <si>
    <t xml:space="preserve">TOTAL a. Achizitii de imobile </t>
  </si>
  <si>
    <t>TOTAL b. dotari independente</t>
  </si>
  <si>
    <t>TOTAL c. cheltuieli aferente studiilor de fezabilitate si alte studii</t>
  </si>
  <si>
    <t xml:space="preserve"> Total d. cheltuieli privind consolidarile</t>
  </si>
  <si>
    <t xml:space="preserve">TOTAL C. Alte cheltuieli de investiţii </t>
  </si>
  <si>
    <t xml:space="preserve"> Total e. alte cheltuieli asimilate investitiilor</t>
  </si>
  <si>
    <t xml:space="preserve">TOTAL B. Obiective (proiecte) de investiţii noi </t>
  </si>
  <si>
    <t xml:space="preserve">mii lei </t>
  </si>
  <si>
    <t xml:space="preserve">U.A.T JUDETUL BRAILA </t>
  </si>
  <si>
    <t>PE ANUL 2016 SI ESTIMARI PE ANII 2017-2019</t>
  </si>
  <si>
    <t xml:space="preserve">PROPUNERI PENTRU PROGRAMUL DE INVESTIŢII PUBLICE </t>
  </si>
  <si>
    <t xml:space="preserve">VALOAREA OBIECTIVULUI DE INVESTITII  AFERENT BUGET 2016  </t>
  </si>
  <si>
    <t>TOTAL A+B+C</t>
  </si>
  <si>
    <t>TRIM IV</t>
  </si>
  <si>
    <t>TRIM.I</t>
  </si>
  <si>
    <t>TRIM. II</t>
  </si>
  <si>
    <t>TRIM. III</t>
  </si>
  <si>
    <t xml:space="preserve">TOTAL  AN </t>
  </si>
  <si>
    <t>3= 4+5+6+7</t>
  </si>
  <si>
    <t xml:space="preserve">Reabilitare statie pompare apa incendiu Casa de Cultura pentru Tineret - Gospodaria de apa- intocmire DTAC + documentatii avize, acorduri </t>
  </si>
  <si>
    <t>79/30.04.2013</t>
  </si>
  <si>
    <t>Reparatii capitale la constructii si instalatii Sala Polivalenta Braila -Parc Monument - DTAC+Documentatii avize, acorduri + PT+DE+CS+Verificare Tehnica PT</t>
  </si>
  <si>
    <t>25/14.03.2014</t>
  </si>
  <si>
    <t>Audit energetic + intocmire certificat de performanta energetica pentru cladiri aflate in patrimoniul CJ Braila</t>
  </si>
  <si>
    <t xml:space="preserve">Audit energetic + intocmire certificat de performanta energetica - Spitalul Judetean de Urgenta Braila  </t>
  </si>
  <si>
    <t>Expertiza tehnica + DALI - Reabilitare instalatie interioara de incendiu (hidranti interiori, sprinclere, drencere) la Casa de Cultura a Tineretului Braila</t>
  </si>
  <si>
    <t>Expertiza Tehnica+Audit Energetic +DALI - Reabilitare si refunctionalizare cladire Palat Administrativ, Piata Independentei nr.1, Braila</t>
  </si>
  <si>
    <t>Consolidarea si reabilitarea imobilului din Soseaua Buzaului nr.5 - Centrul Militar Judetean - Corp B - Sediu Administrativ - DTAC+Documentatii avize, acorduri + PT+DE+CS+Verificare Tehnica PT</t>
  </si>
  <si>
    <t>DALI - Reabilitare, modernizare, refunctionalizare si marirea capacitatii de cazare in Ans. Casa Tineretului, corpurile D,E,F,G, Calea Calarasilor nr.52, in vederea amenajarii unei structuri de primire turistica, clasificata la trei stele</t>
  </si>
  <si>
    <t>Audit energetic + Certificat de performanta energetica imobil Calea Calarasilor nr.52</t>
  </si>
  <si>
    <t>Executie lucrari - Reabilitare statie de  pompare apa incendiu Casa de Cultura pentru Tineret Braila - Gospodarie de apa</t>
  </si>
  <si>
    <t>Executie lucrari - Consolidarea si reabilitarea imobilului din Soseaua Buzaului nr.5 - Centrul Militar Judetean - Corp B - Sediu Administrativ</t>
  </si>
  <si>
    <t>Executie lucrari - Reparatii capitale la constructii si instalatii Sala Polivalenta Braila -Parc Monument</t>
  </si>
  <si>
    <t>Lucrari exterioare - Reabilitare cladire scoala Soseaua Buzaului nr. 15A Braila, in vederea transformarii in locuinte pentru medicii rezidenti PT+DE+CS +Verificare tehnica PT+Executie lucrari</t>
  </si>
  <si>
    <t>12/30.01.2013</t>
  </si>
  <si>
    <t>120/26.09.2014</t>
  </si>
  <si>
    <t>cota ISC executie lucrari - Reabilitare statie de  pompare apa incendiu Casa de Cultura pentru Tineret Braila - Gospodarie de apa</t>
  </si>
  <si>
    <t>avize, acorduri, autorizatie de construire executie lucrari - Reabilitare statie de  pompare apa incendiu Casa de Cultura pentru Tineret Braila - Gospodarie de apa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</si>
  <si>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</si>
  <si>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</si>
  <si>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cota ISC executie lucrari - Consolidarea si reabilitarea imobilului din Soseaua Buzaului nr.5 - Centrul Militar Judetean - Corp B - Sediu Administrativ</t>
  </si>
  <si>
    <t>avize, acorduri, autorizatie de construire executie lucrari - Consolidarea si reabilitarea imobilului din Soseaua Buzaului nr.5 - Centrul Militar Judetean - Corp B - Sediu Administrativ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</si>
  <si>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</si>
  <si>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</si>
  <si>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>DALI - Consolidare si reabilitare imobil Calea Calarasilor nr. 29</t>
  </si>
  <si>
    <t xml:space="preserve">Proiectare+executie lucrari Sectii Cardiologie si Pediatrie la Spitalul Judetean de Urgenta Braila </t>
  </si>
  <si>
    <t>229/28.12.2011</t>
  </si>
  <si>
    <t>105/29.07.2011</t>
  </si>
  <si>
    <t>Expertiza tehnica si solutie tehnica de realizare a legaturii intre corpul A al SJU Braila si corpul de cardiologie si pediatrie</t>
  </si>
  <si>
    <t>Studii de fezabilitate, DALI, Expertize Tehnice, Audit Energetic, Proiecte tehnice in vederea  reabilitarilor  cladirilor din patrimoniul CJ Braila</t>
  </si>
  <si>
    <t xml:space="preserve">cota ISC - executie lucrari Sectii Cardiologie si Pediatrie la Spitalul Judetean de Urgenta Braila </t>
  </si>
  <si>
    <t>cote ISC si avize eexcutie lucrari de cosolidare si reabilitare cladiri din patrimoniul CJ Braila</t>
  </si>
  <si>
    <t>Executie lucrari de consolidare si reabilitare cladiri din patrimoniul CJ Braila</t>
  </si>
  <si>
    <t>DIRECTIA TEHNICA SI LUCRARI PUBLICE - LUCRARI PUBLICE</t>
  </si>
  <si>
    <t>TOTAL  CAPITOLUL 51.02 A+B+C</t>
  </si>
  <si>
    <t xml:space="preserve">Server </t>
  </si>
  <si>
    <t>TOTAL Capitolul 54.02 C</t>
  </si>
  <si>
    <t xml:space="preserve">                     </t>
  </si>
  <si>
    <t>TOTAL CAPITOLUL 60.02 A+B+C</t>
  </si>
  <si>
    <t>TOTAL Capitolul 61.02 C</t>
  </si>
  <si>
    <t>CAPITOLUL 66.02 SANATATE</t>
  </si>
  <si>
    <t xml:space="preserve">CAPITOLUL 67.02 CULTURA , RECREERE SI RELIGIE </t>
  </si>
  <si>
    <t xml:space="preserve">CAPITOLUL 54.02 DIRECTIA JUDETEANA DE EVIDENTA A PERSOANELOR </t>
  </si>
  <si>
    <t xml:space="preserve">CAPITOLUL 51.02 C.J. APARAT PROPRIU </t>
  </si>
  <si>
    <t xml:space="preserve">CAPITOLUL 60.02 CENTRUL MILITAR ZONAL </t>
  </si>
  <si>
    <t xml:space="preserve">CAPITOLUL 61.02  INSPECTORATUL JUDETEAN PENTRU SITUATII DE URGENTA </t>
  </si>
  <si>
    <t>TOTAL CAPITOLUL 67.02 A+B+C</t>
  </si>
  <si>
    <t xml:space="preserve">CAPITOLUL 68.02 DIRECTIA GENERALA DE ASISTENTA SOCIALA SI PROTECTIA COPILULUI </t>
  </si>
  <si>
    <t>TOTAL Capitolul 68.02 C</t>
  </si>
  <si>
    <t>CAPITOLUL 70.02 LOCUINTE , SERVICII SI DEZVOLTARE PUBLICA</t>
  </si>
  <si>
    <t>TOTAL  CAPITOLUL 70.02 A+B+C</t>
  </si>
  <si>
    <t>tva aferent rate locuinte O.G. 19</t>
  </si>
  <si>
    <t>Imobil Campinu nr. 21 ( Spital Pneumoftiziologie )</t>
  </si>
  <si>
    <t>Imobil P-ta Traian nr. 4</t>
  </si>
  <si>
    <t xml:space="preserve">Autoutilitara </t>
  </si>
  <si>
    <t xml:space="preserve">Elevator pentru pacienti 2 buc </t>
  </si>
  <si>
    <t xml:space="preserve">Pat electric 3 buc </t>
  </si>
  <si>
    <t>CAPITOLUL 74.02 PROTECTIA MEDIULUI</t>
  </si>
  <si>
    <t>Proiect "Sistem management integrat al deseurilor "</t>
  </si>
  <si>
    <t xml:space="preserve">Camera Video Foto- transferuri de capital catre institutii publice Centrul Judetean pentru Promovarea si Conservarea Culturii Traditionale  </t>
  </si>
  <si>
    <t xml:space="preserve">Alte dotari transferuri de capital catre institutii publice Centrul Judetean pentru Promovarea si Conservarea Culturii Traditionale  </t>
  </si>
  <si>
    <t>Programul pentru finantarea nerambursabila a activitatilor nonprofit de interes judetean - cultura si sport - Lg. 350/2005</t>
  </si>
  <si>
    <t xml:space="preserve">Proiect  imbunatatire a calitatii mediului prin impaduriri terenuri agricole  degadate </t>
  </si>
  <si>
    <t>TOTAL CAPITOL 74.02</t>
  </si>
  <si>
    <t xml:space="preserve">Cofinantari  in asocieri cu u.a.t.-urile pentru elaborare P.U.G-uri  </t>
  </si>
  <si>
    <t xml:space="preserve">Puz Statiunea Caineni Bai </t>
  </si>
  <si>
    <r>
      <t>Raport de mediu</t>
    </r>
    <r>
      <rPr>
        <sz val="10"/>
        <rFont val="Arial"/>
        <family val="2"/>
      </rPr>
      <t xml:space="preserve"> pentru PATZ-Zona Periurbana Municipiul Braila, PUZ - Parcul natural Balta Mica a Brailei in vederea obtinerii avizului de mediu;</t>
    </r>
  </si>
  <si>
    <r>
      <t>Studiu de evaluare adecvata</t>
    </r>
    <r>
      <rPr>
        <sz val="10"/>
        <rFont val="Arial"/>
        <family val="2"/>
      </rPr>
      <t xml:space="preserve"> pentru PATZ-Zona Periurbana Municipiul Braila, PUZ - Parcul natural Balta Mica a Brailei in vederea obtinerii avizului de mediu;</t>
    </r>
  </si>
  <si>
    <r>
      <t>Studiu de evaluare adecvata si Raport de mediu</t>
    </r>
    <r>
      <rPr>
        <sz val="10"/>
        <rFont val="Arial"/>
        <family val="2"/>
      </rPr>
      <t xml:space="preserve"> pentru PUZ - Zona de agrement Blasova, PUZ -  Zona de agrement Zaton in vederea obtinerii avizului de mediu;</t>
    </r>
  </si>
  <si>
    <t>Alte documentatii si Studii urbanism</t>
  </si>
  <si>
    <t xml:space="preserve">CAPITOLUL 84.02 DRUMURI SI PODURI </t>
  </si>
  <si>
    <t xml:space="preserve">Expertize si proiectari modernizari drumuri judetene </t>
  </si>
  <si>
    <t xml:space="preserve">Lucrari DC 59, Blasova- DJ 212 A </t>
  </si>
  <si>
    <t>Lucrari modernizare DJ 203 R Liscoteanca -DJ 211 km 22+500 - km 24+500</t>
  </si>
  <si>
    <t>Reabilitare pod pe  DJ 203 R km2+150 peste raul Calmatui , la Ulmu</t>
  </si>
  <si>
    <t xml:space="preserve">TOTAL GENERAL </t>
  </si>
  <si>
    <t>TOTAL CAPITOL 84.02 A+B+C</t>
  </si>
  <si>
    <t xml:space="preserve">Transferuri de capital Spitalul Judetean de Urgenta Braila, total , din care : </t>
  </si>
  <si>
    <t xml:space="preserve">Bloc operator - dotari </t>
  </si>
  <si>
    <t xml:space="preserve">Dotari echipamente medicale setia cardoiologie </t>
  </si>
  <si>
    <t xml:space="preserve">Proiectare si executie Centrul de Oncologie si Radioterapie </t>
  </si>
  <si>
    <t xml:space="preserve">Proiectare si executie Bloc operator </t>
  </si>
  <si>
    <t xml:space="preserve">Proiectare si xecutie amfiteatru si spatii anexe </t>
  </si>
  <si>
    <t xml:space="preserve">Proiectare si executie reabilitare compartiment Sterilizare pavilion A </t>
  </si>
  <si>
    <t>Proiectare si executie refacere inel incendiu exterior pavilion A</t>
  </si>
  <si>
    <t>Proiectare+executie extindere pentru suplimentare putere instalata in statia electrica de distributie  demisol pavilion A</t>
  </si>
  <si>
    <t>Proiectare +executie retea exterioara de stins incendiu + infiintare gospodarire apapa pavilion B</t>
  </si>
  <si>
    <t>Cofinantare aparatura medicala 10 %</t>
  </si>
  <si>
    <t xml:space="preserve">Transferuri de capital Spitalul Jpneumoftiziologie Braila, total , din care : </t>
  </si>
  <si>
    <t xml:space="preserve">Aparatura medicala </t>
  </si>
  <si>
    <t>exc</t>
  </si>
  <si>
    <t>Proiectare+executie Reparatii, demontare instalatii, furnizare de echipamente, montare instalatii si echipamente termo mecanice in centrala termica pavilion A</t>
  </si>
  <si>
    <t>Dotari aparat propriu</t>
  </si>
  <si>
    <t>Lucrari modernizare  DJ 255 A , Cotu Lung - DN 23, km 26+000- km 30+000</t>
  </si>
  <si>
    <t xml:space="preserve">Transferuri asociatiile de dezvoltare intercomunitara </t>
  </si>
  <si>
    <t>MACHETA</t>
  </si>
  <si>
    <t xml:space="preserve"> 51.02 Transferuri de capital</t>
  </si>
  <si>
    <t xml:space="preserve"> 55 Transferuri interne</t>
  </si>
  <si>
    <t>postaderare</t>
  </si>
  <si>
    <t>71 Active nefinanciare</t>
  </si>
  <si>
    <t>Autoturisme</t>
  </si>
  <si>
    <t xml:space="preserve">CAPITOLUL 51.02 Autoritati publice si actiuni externe  </t>
  </si>
  <si>
    <t xml:space="preserve">CAPITOLUL 54.02 Alte servicii publice generale </t>
  </si>
  <si>
    <t xml:space="preserve">CAPITOLUL 60.02 Aparare - Centrul Militar Judetean Braila </t>
  </si>
  <si>
    <t xml:space="preserve">CAPITOLUL 61.02 - Ordine publica si siguranta nationala - Inspectoratul pentru situatii de urgenta </t>
  </si>
  <si>
    <t>Freza de zapada</t>
  </si>
  <si>
    <t xml:space="preserve">Dotari Bloc operator </t>
  </si>
  <si>
    <t>TOTAL CAPITOLUL 66.02 A+B+C</t>
  </si>
  <si>
    <t>Dotari Biblioteca Judeteana  , din care :</t>
  </si>
  <si>
    <t xml:space="preserve"> Camera Video Foto</t>
  </si>
  <si>
    <t xml:space="preserve">Alte dotari </t>
  </si>
  <si>
    <t>Tva aferent rate locuinte O.G. 19</t>
  </si>
  <si>
    <t xml:space="preserve">PROGRAMUL DE INVESTIŢII PUBLICE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</si>
  <si>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</si>
  <si>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</si>
  <si>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</si>
  <si>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t>Transferuri interne -Programul pentru finantarea nerambursabila a activitatilor nonprofit de interes judetean - cultura si sport - Lg. 350/2005</t>
  </si>
  <si>
    <t xml:space="preserve">TOTAL A+B+C CAPITOLUL 51.02, din care : </t>
  </si>
  <si>
    <t>TOTAL Capitolul 54.02 C, din care :</t>
  </si>
  <si>
    <t>TOTAL CAPITOLUL 60.02 A+B+C, din care :</t>
  </si>
  <si>
    <t>TOTAL Capitolul 61.02 C, din care :</t>
  </si>
  <si>
    <t xml:space="preserve">CAPITOLUL 68.02 Asigurari si asistenta sociala- D.G.A.S.P.C. Braila </t>
  </si>
  <si>
    <t>TOTAL CAPITOLUL 67.02 A+B+C, din care :</t>
  </si>
  <si>
    <t>TOTAL Capitolul 68.02 C, din care :</t>
  </si>
  <si>
    <t>TOTAL  CAPITOLUL 70.02 A+B+C, din care :</t>
  </si>
  <si>
    <t>TOTAL CAPITOL 84.02 A+B+C, din care :</t>
  </si>
  <si>
    <t>TOTAL GENERAL , din care :</t>
  </si>
  <si>
    <t xml:space="preserve">Transferuri de capital  Directia Judeteana de Evidenta a Persoanelor pentru achizitionare Server informatic </t>
  </si>
  <si>
    <t xml:space="preserve"> </t>
  </si>
  <si>
    <t>Laptop-uri</t>
  </si>
  <si>
    <t xml:space="preserve"> Transferuri de capital catre Centrul Judetean pentru Promovarea si Conservarea Culturii Traditionale </t>
  </si>
  <si>
    <t xml:space="preserve"> Transferuri de capital catre institutii publice Muzeul Brailel " Carol I", din care :</t>
  </si>
  <si>
    <t xml:space="preserve"> Planul  de  Amenajare  a Teritoriului Intercomunitar: Statiunea Lacu Sarat-  Jud. Braila</t>
  </si>
  <si>
    <t>Plan Urbanistic Zonal Integrat - Dezvoltarea sectorului turistic si pescaresc in comuna Stancuta, judetul Braila</t>
  </si>
  <si>
    <t>Elaborarea hartilor de riscuri naturale la nivelul judetului Braila (cutremure, aluecari si prabusiri de teren , fenomene meteorologice periculoase), conf. Legii nr. 575 / 2001 si H.G.R. nr. 447 / 2003</t>
  </si>
  <si>
    <t>Elaborarea ridicarilor topografice, a releveelor si studiilor istorice ale monumentelor cuprinse in Lista monumentelor aferente  judetului  Braila ( in conformitate cu programul romano-francez  Conservarea, restaurare si punerea in valoare a monumentelor  istorice  conservate - centrul pilot Braila)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</si>
  <si>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ridicarea topografica si studiul de trafic  </t>
  </si>
  <si>
    <t>Studii de evaluare a mediului pentru planuri  si  programe  conf. H.G. 1076 / 2004  si Studii privind obtinerea avizului de gospodarire a apelor ,  conf. Ordinului nr. 662 / 2006</t>
  </si>
  <si>
    <t xml:space="preserve"> Planul  de  Amenajare  a Teritoriului Intercomunitar (PATIC) : Amenajarea si dezvoltarea teritoriului de NV - Insula Mare a Brailei - Braila E (municipiul Braila si com. Marasu) </t>
  </si>
  <si>
    <t>Anexa nr.</t>
  </si>
  <si>
    <t xml:space="preserve">Transferuri de capital  de la bugetul local pentru Spitalul Judetean de Urgenta Braila, total , din care : </t>
  </si>
  <si>
    <t xml:space="preserve">Transferuri de capital  de la bugetul local pentru Spitalul Judetean de Urgenta Braila , din care : </t>
  </si>
  <si>
    <t xml:space="preserve">Transferuri de capital de la bugetul local pentru Spitalul Pneumoftiziologie Braila, total , din care : </t>
  </si>
  <si>
    <t xml:space="preserve">Pompa de spalat auto </t>
  </si>
  <si>
    <t>Vehicul utilitar de teren 8x8 cu senile/roti</t>
  </si>
  <si>
    <t>Sistem de supraveghere video</t>
  </si>
  <si>
    <r>
      <t xml:space="preserve">Transferuri interne asociatiile de dezvoltare intercomunitara </t>
    </r>
    <r>
      <rPr>
        <sz val="7"/>
        <rFont val="Arial"/>
        <family val="2"/>
      </rPr>
      <t>ADR SE</t>
    </r>
  </si>
  <si>
    <t>Licente software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</si>
  <si>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</si>
  <si>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</si>
  <si>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TRIM I</t>
  </si>
  <si>
    <t>TRIM II</t>
  </si>
  <si>
    <t>TRIM III</t>
  </si>
  <si>
    <t xml:space="preserve">Barca salvare cu vasle pentru Nava Ovidiu </t>
  </si>
  <si>
    <t xml:space="preserve">Motopompa salvare pentru tras la apa pentru Nava Ovidiu </t>
  </si>
  <si>
    <t xml:space="preserve">Echipament cu sitem de identificare RURIS pentru Nava Ovidiu </t>
  </si>
  <si>
    <t xml:space="preserve">Sistem informatic pentru evidenta patrimoniu public si privat </t>
  </si>
  <si>
    <t xml:space="preserve">Sistem informatic pentru evidenta venituri </t>
  </si>
  <si>
    <t xml:space="preserve">Tehnica calcul ( calculatoare desktop, all in one , laptop-uri, etc.) </t>
  </si>
  <si>
    <t>Imprimante laser ( A3, A4 color)</t>
  </si>
  <si>
    <t xml:space="preserve">Echipamente multifunctionale </t>
  </si>
  <si>
    <t>Sistem monitorizare video registratura ( achizitie demarata in anul 2016, finalizata in anul 2017)</t>
  </si>
  <si>
    <t>Executie lucrari - Reabilitare statie de  pompare apa incendiu Casa de Cultura pentru Tineret Braila - Gospodarie de apa ( contract 2016)</t>
  </si>
  <si>
    <t>Tehnica de calcul: terminale informatice periferice( A.T.O.P.-diferenta  contract din anul 2016)</t>
  </si>
  <si>
    <t>Echipament  copiere/scanare/printare format A0 ( urbanism)</t>
  </si>
  <si>
    <t>Licenta Autodesk AutoCAD 2017 ( urbanism )</t>
  </si>
  <si>
    <t>Imobil Str. Belvedere nr. 12 (pentru  Spital Pneumoftiziologie )</t>
  </si>
  <si>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</si>
  <si>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</si>
  <si>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 model Smart Android LED Sony Bravia, 164 cm, 65XD8505, 4K Ultra HD ( urbanism )</t>
  </si>
  <si>
    <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</si>
  <si>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</si>
  <si>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</si>
  <si>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</si>
  <si>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</si>
  <si>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</si>
  <si>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</si>
  <si>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</si>
  <si>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>Sistem integrat de management teritorial bazat pe GIS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</si>
  <si>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</si>
  <si>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</si>
  <si>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</si>
  <si>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Servicii supraveghere a lucrarilor pentru executie lucrari de reabilitare statie de  pompare apa incendiu Casa de Cultura pentru Tineret Braila - Gospodarie de apa</t>
  </si>
  <si>
    <t>DALI - Consolidare si reabilitare imobil Calea Calarasilor nr. 29, Braila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</si>
  <si>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acorduri + PT+DE+CS+Verificare Tehnica PT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</si>
  <si>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</si>
  <si>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 Braila </t>
  </si>
  <si>
    <t>Servicii de supraveghere 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</si>
  <si>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</si>
  <si>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</si>
  <si>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</si>
  <si>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</si>
  <si>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</si>
  <si>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Alte dotari</t>
  </si>
  <si>
    <t>Spitalul Pneumoftiziologie Braila</t>
  </si>
  <si>
    <t>Directia Judeteana de Evidenta a Persoanelor Braila</t>
  </si>
  <si>
    <t>Muzeul Brailei " Carol I"</t>
  </si>
  <si>
    <t>Biblioteca Judeteana Braila</t>
  </si>
  <si>
    <t>Centrul Judetean pentru Promovarea si Conservarea Culturii Traditionale Braila</t>
  </si>
  <si>
    <t>Directia Generala de Asistenta Sociala si Protectia Copilului Braila</t>
  </si>
  <si>
    <t>ORDONATOR PRINCIPAL DE CREDITE</t>
  </si>
  <si>
    <t xml:space="preserve">                      VICEPRESEDINTE</t>
  </si>
  <si>
    <r>
      <t xml:space="preserve">                      </t>
    </r>
    <r>
      <rPr>
        <b/>
        <sz val="12"/>
        <rFont val="Times New Roman"/>
        <family val="1"/>
      </rPr>
      <t>IONEL EPUREANU</t>
    </r>
  </si>
  <si>
    <t>DIRECTOR EXECUTIV</t>
  </si>
  <si>
    <t>D.A.P.E.B</t>
  </si>
  <si>
    <t>DRAGUTA DAN</t>
  </si>
  <si>
    <t>DIRECTOR EXECUTIV ADJUNCT</t>
  </si>
  <si>
    <t xml:space="preserve">                         Intocmit,</t>
  </si>
  <si>
    <t xml:space="preserve">              NICOLETA LEFTER</t>
  </si>
  <si>
    <t xml:space="preserve">                      Verificat,</t>
  </si>
  <si>
    <t>pndl</t>
  </si>
  <si>
    <t xml:space="preserve">CAPITOLUL 61.02 - Ordine publica si siguranta nationala </t>
  </si>
  <si>
    <t>Inspectoratul pentru situatii de urgenta</t>
  </si>
  <si>
    <t>A.T.O.P.</t>
  </si>
  <si>
    <t>Echipamente activitate A.T.O.P.</t>
  </si>
  <si>
    <t xml:space="preserve">TOTAL C. Alte cheltuieli de investiţii - I.S.U. </t>
  </si>
  <si>
    <t>TOTAL C. Alte cheltuieli de investiţii - A.T.O.P.</t>
  </si>
  <si>
    <t>Alte Lucrari modernizare , reabilitare PNDL</t>
  </si>
  <si>
    <t xml:space="preserve">                      IONEL EPUREANU</t>
  </si>
  <si>
    <t>Biblioteca Judeteana Braila - VENITURI PROPRII</t>
  </si>
  <si>
    <t xml:space="preserve">Distrugator documente mare capacitate </t>
  </si>
  <si>
    <t>Servicii supraveghere Lucrari exterioare - Reabilitare cladire scoala Soseaua Buzaului nr. 15A Braila, in vederea transformarii in locuinte pentru medicii rezidenti</t>
  </si>
  <si>
    <t>avize, acorduri, autorizatie de construire, cote legale  - Lucrari exterioare - Reabilitare cladire scoala Soseaua Buzaului nr. 15A Braila, in vederea transformarii in locuinte pentru medicii rezidenti</t>
  </si>
  <si>
    <r>
      <t xml:space="preserve">Vehicul utilitar de teren 8x8 cu senile/roti ( </t>
    </r>
    <r>
      <rPr>
        <i/>
        <sz val="8"/>
        <rFont val="Arial"/>
        <family val="2"/>
      </rPr>
      <t>achizitie demarata in anul 2016 si finalizata in anul 2017</t>
    </r>
    <r>
      <rPr>
        <i/>
        <sz val="10"/>
        <rFont val="Arial"/>
        <family val="2"/>
      </rPr>
      <t>)</t>
    </r>
  </si>
  <si>
    <t xml:space="preserve">Motor barca salvare </t>
  </si>
  <si>
    <t>Subsistem de supraveghere video compus din inregistrator digital / DVR, UPS si  7 camere video cu echipamentele si materialele aferente</t>
  </si>
  <si>
    <t xml:space="preserve">ANEXA </t>
  </si>
  <si>
    <t>SPITALUL JUDETEAN DE URGENTA BRAILA</t>
  </si>
  <si>
    <t>PE ANUL 2017 SI  ESTIMARI  PE  ANII 2018-2020</t>
  </si>
  <si>
    <t xml:space="preserve">Total </t>
  </si>
  <si>
    <t>Cheltuieli efectuate la 31.12.2016</t>
  </si>
  <si>
    <t>VALOAREA OBIECTIVULUI DE INVESTITII  AFERENT BUGET 2017</t>
  </si>
  <si>
    <t>CAPITOLUL 66.10 SANATATE</t>
  </si>
  <si>
    <t>VENITURI PROPRII</t>
  </si>
  <si>
    <t>Lucrari suplimentare sectia A.T.I.</t>
  </si>
  <si>
    <t>Proiectare+executie extindere pentru suplimentare putere instalata in statia electrica de distributie  0.4KV(TGD2)demisol pav. A</t>
  </si>
  <si>
    <t>Revizuire DALI retea exterioara de stins incendiu +infiintare gospodarire apa pav.B</t>
  </si>
  <si>
    <t xml:space="preserve"> Revizuire DALI  pentru Proiectare + executie Reparatii, demontare instalatii, furnizare de echipamente, montare instalatii si echipamente termo mecanice in centrala termica  + cos fum pav.A</t>
  </si>
  <si>
    <t xml:space="preserve">Revizuire DALI compartiment sterilizare pav.A  </t>
  </si>
  <si>
    <t>Proiectare+executie Reparatii, demontare instalatii, furnizare de echipamente, montare instalatii si echipamente termo mecanice in centrala termica pav. A</t>
  </si>
  <si>
    <t xml:space="preserve">Dotari </t>
  </si>
  <si>
    <t>Studiu de fezabilitate(S.F.) pentru lift exterior care sa asigure circuitul pacientilor intre Bloc operator si noul corp ATI</t>
  </si>
  <si>
    <t>Expertiza+solutie tehnica +  DALI instalatii apa rece, termice, curenti tari, curenti slabi pentru proiectul Amfiteatru +cladire administrativa de birouri+zona tehnica inclusiv retea de gaze naturale pentru amfiteatru</t>
  </si>
  <si>
    <t>Expertiza tehnica  clima Pav.C</t>
  </si>
  <si>
    <t>Expertiza +solutie tehnica +DALLI  cai  acces  acces auto din curtea interioara corp D</t>
  </si>
  <si>
    <t>Expertiza tehnica +solutie tehnica +DALI Reabilitare adaposturi nr.1,2,3 din demisolul  pav. A</t>
  </si>
  <si>
    <t>Expertiza tehnica +solutie tehnica +DALI + caiet de sarcini reconfigurare post de transformare prin suplimentarea puterii  electrice in centrala termica pav.A</t>
  </si>
  <si>
    <t>Expertiza +solutie tehnica +DALI+Caiet de sarcini pentru "Inlocuire coloane alimentare energie electrica, reparatii 7 buc. Tablouri electrice de palier si punere in functiune in sistem automat cu  legaturi in  tabloul general de distributie a energiei ele</t>
  </si>
  <si>
    <t>Expertiza +solutie tehnica +DALI  incaperi tehnice IT</t>
  </si>
  <si>
    <t>Expertiza tehnica privind restul de executat la Obiectivul de investitii Proiectare si executie amfiteatru si spatii anexa anexe</t>
  </si>
  <si>
    <t>Expertiza tehnica privind restul de executat la Obiectivul de investitii Proiectare si executie Centru de oncologie si radioterapie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</si>
</sst>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\ "/>
    <numFmt numFmtId="183" formatCode="00000"/>
    <numFmt numFmtId="184" formatCode="#,##0\ \ \ \ \ \ \ 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£&quot;#,##0;\-&quot;£&quot;#,##0"/>
    <numFmt numFmtId="218" formatCode="&quot;£&quot;#,##0;[Red]\-&quot;£&quot;#,##0"/>
    <numFmt numFmtId="219" formatCode="&quot;£&quot;#,##0.00;\-&quot;£&quot;#,##0.00"/>
    <numFmt numFmtId="220" formatCode="&quot;£&quot;#,##0.00;[Red]\-&quot;£&quot;#,##0.0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dd\ mmm"/>
    <numFmt numFmtId="224" formatCode="_(* #,##0.00_);_(* \(#,##0.00\);_(* \-??_);_(@_)"/>
    <numFmt numFmtId="225" formatCode="dd/mm/yy;@"/>
    <numFmt numFmtId="226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58" applyFont="1" applyFill="1">
      <alignment/>
      <protection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vertical="distributed"/>
    </xf>
    <xf numFmtId="0" fontId="2" fillId="0" borderId="10" xfId="0" applyFont="1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 wrapText="1"/>
    </xf>
    <xf numFmtId="4" fontId="0" fillId="0" borderId="10" xfId="0" applyNumberFormat="1" applyFill="1" applyBorder="1" applyAlignment="1">
      <alignment vertical="distributed"/>
    </xf>
    <xf numFmtId="4" fontId="0" fillId="0" borderId="11" xfId="0" applyNumberFormat="1" applyFill="1" applyBorder="1" applyAlignment="1">
      <alignment vertical="distributed"/>
    </xf>
    <xf numFmtId="0" fontId="0" fillId="0" borderId="11" xfId="0" applyFill="1" applyBorder="1" applyAlignment="1">
      <alignment vertical="distributed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 vertical="distributed"/>
    </xf>
    <xf numFmtId="4" fontId="0" fillId="0" borderId="11" xfId="0" applyNumberFormat="1" applyFill="1" applyBorder="1" applyAlignment="1">
      <alignment horizontal="center" vertical="distributed"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vertical="distributed"/>
    </xf>
    <xf numFmtId="4" fontId="7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distributed"/>
    </xf>
    <xf numFmtId="4" fontId="2" fillId="0" borderId="12" xfId="0" applyNumberFormat="1" applyFont="1" applyFill="1" applyBorder="1" applyAlignment="1">
      <alignment vertical="distributed"/>
    </xf>
    <xf numFmtId="0" fontId="2" fillId="0" borderId="0" xfId="0" applyFont="1" applyFill="1" applyBorder="1" applyAlignment="1">
      <alignment vertical="distributed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 vertical="distributed"/>
    </xf>
    <xf numFmtId="0" fontId="0" fillId="0" borderId="13" xfId="0" applyFill="1" applyBorder="1" applyAlignment="1">
      <alignment vertical="distributed"/>
    </xf>
    <xf numFmtId="0" fontId="0" fillId="0" borderId="13" xfId="0" applyFill="1" applyBorder="1" applyAlignment="1">
      <alignment horizontal="center" vertical="distributed"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2" fillId="0" borderId="13" xfId="0" applyNumberFormat="1" applyFont="1" applyFill="1" applyBorder="1" applyAlignment="1">
      <alignment vertical="distributed"/>
    </xf>
    <xf numFmtId="4" fontId="10" fillId="0" borderId="14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distributed"/>
    </xf>
    <xf numFmtId="4" fontId="2" fillId="0" borderId="10" xfId="0" applyNumberFormat="1" applyFont="1" applyFill="1" applyBorder="1" applyAlignment="1">
      <alignment horizontal="center" vertical="distributed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0" xfId="0" applyNumberFormat="1" applyFill="1" applyBorder="1" applyAlignment="1">
      <alignment vertical="distributed"/>
    </xf>
    <xf numFmtId="4" fontId="0" fillId="0" borderId="0" xfId="0" applyNumberFormat="1" applyAlignment="1">
      <alignment vertical="distributed"/>
    </xf>
    <xf numFmtId="4" fontId="7" fillId="0" borderId="11" xfId="0" applyNumberFormat="1" applyFont="1" applyFill="1" applyBorder="1" applyAlignment="1">
      <alignment vertical="distributed"/>
    </xf>
    <xf numFmtId="4" fontId="0" fillId="0" borderId="13" xfId="0" applyNumberFormat="1" applyFill="1" applyBorder="1" applyAlignment="1">
      <alignment vertical="distributed"/>
    </xf>
    <xf numFmtId="4" fontId="0" fillId="0" borderId="13" xfId="0" applyNumberFormat="1" applyFill="1" applyBorder="1" applyAlignment="1">
      <alignment horizontal="center" vertical="distributed"/>
    </xf>
    <xf numFmtId="0" fontId="2" fillId="0" borderId="11" xfId="0" applyFon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vertical="distributed"/>
    </xf>
    <xf numFmtId="0" fontId="0" fillId="0" borderId="16" xfId="0" applyFill="1" applyBorder="1" applyAlignment="1">
      <alignment vertical="distributed"/>
    </xf>
    <xf numFmtId="0" fontId="0" fillId="0" borderId="16" xfId="0" applyFill="1" applyBorder="1" applyAlignment="1">
      <alignment horizontal="center" vertical="distributed"/>
    </xf>
    <xf numFmtId="4" fontId="2" fillId="0" borderId="16" xfId="0" applyNumberFormat="1" applyFont="1" applyFill="1" applyBorder="1" applyAlignment="1">
      <alignment vertical="distributed"/>
    </xf>
    <xf numFmtId="0" fontId="0" fillId="0" borderId="18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13" fillId="0" borderId="10" xfId="0" applyFont="1" applyBorder="1" applyAlignment="1">
      <alignment vertical="distributed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distributed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distributed"/>
    </xf>
    <xf numFmtId="0" fontId="2" fillId="0" borderId="14" xfId="0" applyFont="1" applyFill="1" applyBorder="1" applyAlignment="1">
      <alignment horizontal="center" vertical="distributed"/>
    </xf>
    <xf numFmtId="4" fontId="2" fillId="0" borderId="14" xfId="0" applyNumberFormat="1" applyFont="1" applyFill="1" applyBorder="1" applyAlignment="1">
      <alignment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10" xfId="0" applyBorder="1" applyAlignment="1">
      <alignment horizontal="center" vertical="distributed"/>
    </xf>
    <xf numFmtId="4" fontId="2" fillId="0" borderId="10" xfId="0" applyNumberFormat="1" applyFont="1" applyBorder="1" applyAlignment="1">
      <alignment vertical="distributed"/>
    </xf>
    <xf numFmtId="4" fontId="0" fillId="0" borderId="10" xfId="0" applyNumberFormat="1" applyBorder="1" applyAlignment="1">
      <alignment vertical="distributed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Fill="1" applyBorder="1" applyAlignment="1">
      <alignment vertical="distributed"/>
    </xf>
    <xf numFmtId="4" fontId="0" fillId="0" borderId="20" xfId="0" applyNumberFormat="1" applyFill="1" applyBorder="1" applyAlignment="1">
      <alignment vertical="distributed"/>
    </xf>
    <xf numFmtId="4" fontId="2" fillId="0" borderId="19" xfId="0" applyNumberFormat="1" applyFont="1" applyFill="1" applyBorder="1" applyAlignment="1">
      <alignment vertical="distributed"/>
    </xf>
    <xf numFmtId="4" fontId="2" fillId="0" borderId="20" xfId="0" applyNumberFormat="1" applyFont="1" applyFill="1" applyBorder="1" applyAlignment="1">
      <alignment vertical="distributed"/>
    </xf>
    <xf numFmtId="4" fontId="2" fillId="0" borderId="21" xfId="0" applyNumberFormat="1" applyFont="1" applyFill="1" applyBorder="1" applyAlignment="1">
      <alignment vertical="distributed"/>
    </xf>
    <xf numFmtId="4" fontId="2" fillId="0" borderId="22" xfId="0" applyNumberFormat="1" applyFont="1" applyFill="1" applyBorder="1" applyAlignment="1">
      <alignment vertical="distributed"/>
    </xf>
    <xf numFmtId="4" fontId="0" fillId="0" borderId="21" xfId="0" applyNumberFormat="1" applyFill="1" applyBorder="1" applyAlignment="1">
      <alignment vertical="distributed"/>
    </xf>
    <xf numFmtId="4" fontId="0" fillId="0" borderId="22" xfId="0" applyNumberFormat="1" applyFill="1" applyBorder="1" applyAlignment="1">
      <alignment vertical="distributed"/>
    </xf>
    <xf numFmtId="0" fontId="0" fillId="0" borderId="21" xfId="0" applyFill="1" applyBorder="1" applyAlignment="1">
      <alignment vertical="distributed"/>
    </xf>
    <xf numFmtId="0" fontId="2" fillId="0" borderId="21" xfId="0" applyFont="1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21" xfId="0" applyFill="1" applyBorder="1" applyAlignment="1">
      <alignment vertical="distributed" wrapText="1"/>
    </xf>
    <xf numFmtId="0" fontId="0" fillId="0" borderId="19" xfId="0" applyNumberFormat="1" applyFill="1" applyBorder="1" applyAlignment="1">
      <alignment vertical="distributed"/>
    </xf>
    <xf numFmtId="0" fontId="7" fillId="0" borderId="23" xfId="0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vertical="distributed"/>
    </xf>
    <xf numFmtId="0" fontId="7" fillId="0" borderId="19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4" fontId="10" fillId="0" borderId="20" xfId="0" applyNumberFormat="1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distributed"/>
    </xf>
    <xf numFmtId="4" fontId="2" fillId="0" borderId="26" xfId="0" applyNumberFormat="1" applyFont="1" applyFill="1" applyBorder="1" applyAlignment="1">
      <alignment vertical="distributed"/>
    </xf>
    <xf numFmtId="0" fontId="7" fillId="0" borderId="19" xfId="0" applyFont="1" applyBorder="1" applyAlignment="1">
      <alignment/>
    </xf>
    <xf numFmtId="4" fontId="7" fillId="0" borderId="21" xfId="0" applyNumberFormat="1" applyFont="1" applyFill="1" applyBorder="1" applyAlignment="1">
      <alignment vertical="distributed"/>
    </xf>
    <xf numFmtId="4" fontId="2" fillId="0" borderId="25" xfId="0" applyNumberFormat="1" applyFont="1" applyFill="1" applyBorder="1" applyAlignment="1">
      <alignment vertical="distributed"/>
    </xf>
    <xf numFmtId="0" fontId="7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12" fillId="0" borderId="21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left" vertical="distributed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0" applyFont="1" applyAlignment="1">
      <alignment/>
    </xf>
    <xf numFmtId="4" fontId="0" fillId="0" borderId="10" xfId="0" applyNumberFormat="1" applyFont="1" applyFill="1" applyBorder="1" applyAlignment="1">
      <alignment vertical="distributed"/>
    </xf>
    <xf numFmtId="4" fontId="0" fillId="0" borderId="11" xfId="0" applyNumberFormat="1" applyFont="1" applyFill="1" applyBorder="1" applyAlignment="1">
      <alignment vertical="distributed"/>
    </xf>
    <xf numFmtId="4" fontId="0" fillId="0" borderId="21" xfId="0" applyNumberFormat="1" applyFont="1" applyFill="1" applyBorder="1" applyAlignment="1">
      <alignment vertical="distributed"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2" fillId="0" borderId="19" xfId="0" applyNumberFormat="1" applyFont="1" applyBorder="1" applyAlignment="1">
      <alignment vertical="distributed"/>
    </xf>
    <xf numFmtId="4" fontId="12" fillId="0" borderId="10" xfId="0" applyNumberFormat="1" applyFont="1" applyFill="1" applyBorder="1" applyAlignment="1">
      <alignment vertical="distributed"/>
    </xf>
    <xf numFmtId="4" fontId="12" fillId="0" borderId="19" xfId="0" applyNumberFormat="1" applyFont="1" applyFill="1" applyBorder="1" applyAlignment="1">
      <alignment horizontal="left" vertical="distributed"/>
    </xf>
    <xf numFmtId="4" fontId="12" fillId="0" borderId="10" xfId="0" applyNumberFormat="1" applyFont="1" applyFill="1" applyBorder="1" applyAlignment="1">
      <alignment horizontal="right" vertical="distributed"/>
    </xf>
    <xf numFmtId="4" fontId="2" fillId="0" borderId="10" xfId="0" applyNumberFormat="1" applyFont="1" applyFill="1" applyBorder="1" applyAlignment="1">
      <alignment horizontal="right" vertical="distributed"/>
    </xf>
    <xf numFmtId="4" fontId="12" fillId="0" borderId="19" xfId="0" applyNumberFormat="1" applyFont="1" applyFill="1" applyBorder="1" applyAlignment="1">
      <alignment vertical="distributed"/>
    </xf>
    <xf numFmtId="4" fontId="12" fillId="0" borderId="20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2" fillId="0" borderId="13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left"/>
    </xf>
    <xf numFmtId="0" fontId="10" fillId="0" borderId="28" xfId="0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2" fillId="0" borderId="14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4" fontId="12" fillId="0" borderId="31" xfId="0" applyNumberFormat="1" applyFont="1" applyBorder="1" applyAlignment="1">
      <alignment/>
    </xf>
    <xf numFmtId="0" fontId="12" fillId="0" borderId="28" xfId="0" applyFont="1" applyFill="1" applyBorder="1" applyAlignment="1">
      <alignment horizontal="left"/>
    </xf>
    <xf numFmtId="4" fontId="12" fillId="0" borderId="29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29" xfId="0" applyNumberFormat="1" applyFont="1" applyFill="1" applyBorder="1" applyAlignment="1">
      <alignment horizontal="right"/>
    </xf>
    <xf numFmtId="4" fontId="12" fillId="0" borderId="30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29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distributed"/>
    </xf>
    <xf numFmtId="4" fontId="12" fillId="0" borderId="10" xfId="0" applyNumberFormat="1" applyFont="1" applyBorder="1" applyAlignment="1">
      <alignment/>
    </xf>
    <xf numFmtId="4" fontId="12" fillId="0" borderId="11" xfId="0" applyNumberFormat="1" applyFont="1" applyFill="1" applyBorder="1" applyAlignment="1">
      <alignment vertical="distributed"/>
    </xf>
    <xf numFmtId="4" fontId="0" fillId="0" borderId="22" xfId="0" applyNumberFormat="1" applyFont="1" applyFill="1" applyBorder="1" applyAlignment="1">
      <alignment vertical="distributed"/>
    </xf>
    <xf numFmtId="4" fontId="0" fillId="0" borderId="20" xfId="0" applyNumberFormat="1" applyFont="1" applyFill="1" applyBorder="1" applyAlignment="1">
      <alignment vertical="distributed"/>
    </xf>
    <xf numFmtId="0" fontId="12" fillId="0" borderId="19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4" fontId="12" fillId="0" borderId="24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left"/>
    </xf>
    <xf numFmtId="4" fontId="12" fillId="0" borderId="26" xfId="0" applyNumberFormat="1" applyFont="1" applyFill="1" applyBorder="1" applyAlignment="1">
      <alignment horizontal="right"/>
    </xf>
    <xf numFmtId="4" fontId="12" fillId="0" borderId="30" xfId="0" applyNumberFormat="1" applyFont="1" applyBorder="1" applyAlignment="1">
      <alignment/>
    </xf>
    <xf numFmtId="0" fontId="0" fillId="0" borderId="19" xfId="0" applyFill="1" applyBorder="1" applyAlignment="1">
      <alignment/>
    </xf>
    <xf numFmtId="4" fontId="12" fillId="0" borderId="24" xfId="0" applyNumberFormat="1" applyFont="1" applyFill="1" applyBorder="1" applyAlignment="1">
      <alignment/>
    </xf>
    <xf numFmtId="0" fontId="12" fillId="0" borderId="23" xfId="0" applyFont="1" applyFill="1" applyBorder="1" applyAlignment="1">
      <alignment vertical="distributed"/>
    </xf>
    <xf numFmtId="0" fontId="12" fillId="0" borderId="21" xfId="0" applyFont="1" applyBorder="1" applyAlignment="1">
      <alignment vertical="distributed"/>
    </xf>
    <xf numFmtId="4" fontId="12" fillId="0" borderId="11" xfId="0" applyNumberFormat="1" applyFont="1" applyBorder="1" applyAlignment="1">
      <alignment/>
    </xf>
    <xf numFmtId="0" fontId="1" fillId="0" borderId="21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distributed"/>
    </xf>
    <xf numFmtId="0" fontId="2" fillId="0" borderId="2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14" fillId="0" borderId="25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distributed"/>
    </xf>
    <xf numFmtId="4" fontId="1" fillId="0" borderId="22" xfId="0" applyNumberFormat="1" applyFont="1" applyFill="1" applyBorder="1" applyAlignment="1">
      <alignment vertical="distributed"/>
    </xf>
    <xf numFmtId="0" fontId="1" fillId="0" borderId="0" xfId="0" applyFont="1" applyAlignment="1">
      <alignment/>
    </xf>
    <xf numFmtId="0" fontId="14" fillId="0" borderId="19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distributed"/>
    </xf>
    <xf numFmtId="0" fontId="1" fillId="0" borderId="21" xfId="0" applyFont="1" applyFill="1" applyBorder="1" applyAlignment="1">
      <alignment vertical="distributed"/>
    </xf>
    <xf numFmtId="4" fontId="1" fillId="0" borderId="0" xfId="0" applyNumberFormat="1" applyFont="1" applyAlignment="1">
      <alignment/>
    </xf>
    <xf numFmtId="4" fontId="14" fillId="0" borderId="11" xfId="0" applyNumberFormat="1" applyFont="1" applyFill="1" applyBorder="1" applyAlignment="1">
      <alignment vertical="distributed"/>
    </xf>
    <xf numFmtId="4" fontId="12" fillId="0" borderId="21" xfId="0" applyNumberFormat="1" applyFont="1" applyFill="1" applyBorder="1" applyAlignment="1">
      <alignment vertical="distributed"/>
    </xf>
    <xf numFmtId="4" fontId="15" fillId="0" borderId="11" xfId="0" applyNumberFormat="1" applyFont="1" applyFill="1" applyBorder="1" applyAlignment="1">
      <alignment vertical="distributed"/>
    </xf>
    <xf numFmtId="4" fontId="15" fillId="0" borderId="10" xfId="0" applyNumberFormat="1" applyFont="1" applyFill="1" applyBorder="1" applyAlignment="1">
      <alignment vertical="distributed"/>
    </xf>
    <xf numFmtId="4" fontId="1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vertical="distributed"/>
    </xf>
    <xf numFmtId="4" fontId="0" fillId="0" borderId="24" xfId="0" applyNumberFormat="1" applyFont="1" applyFill="1" applyBorder="1" applyAlignment="1">
      <alignment vertical="distributed"/>
    </xf>
    <xf numFmtId="0" fontId="2" fillId="0" borderId="15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vertical="distributed"/>
    </xf>
    <xf numFmtId="0" fontId="2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2" fillId="0" borderId="36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/>
    </xf>
    <xf numFmtId="0" fontId="0" fillId="0" borderId="19" xfId="0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16" fillId="0" borderId="23" xfId="0" applyFont="1" applyFill="1" applyBorder="1" applyAlignment="1">
      <alignment/>
    </xf>
    <xf numFmtId="4" fontId="16" fillId="0" borderId="15" xfId="0" applyNumberFormat="1" applyFont="1" applyFill="1" applyBorder="1" applyAlignment="1">
      <alignment vertical="distributed"/>
    </xf>
    <xf numFmtId="0" fontId="2" fillId="0" borderId="38" xfId="0" applyFont="1" applyFill="1" applyBorder="1" applyAlignment="1">
      <alignment vertical="distributed"/>
    </xf>
    <xf numFmtId="4" fontId="2" fillId="0" borderId="39" xfId="0" applyNumberFormat="1" applyFont="1" applyFill="1" applyBorder="1" applyAlignment="1">
      <alignment vertical="distributed"/>
    </xf>
    <xf numFmtId="4" fontId="2" fillId="0" borderId="40" xfId="0" applyNumberFormat="1" applyFont="1" applyFill="1" applyBorder="1" applyAlignment="1">
      <alignment vertical="distributed"/>
    </xf>
    <xf numFmtId="4" fontId="12" fillId="0" borderId="10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19" xfId="0" applyNumberFormat="1" applyFont="1" applyFill="1" applyBorder="1" applyAlignment="1">
      <alignment vertical="distributed"/>
    </xf>
    <xf numFmtId="0" fontId="12" fillId="0" borderId="41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4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distributed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 vertical="distributed"/>
    </xf>
    <xf numFmtId="2" fontId="12" fillId="0" borderId="10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0" fillId="0" borderId="23" xfId="0" applyFill="1" applyBorder="1" applyAlignment="1">
      <alignment vertical="distributed"/>
    </xf>
    <xf numFmtId="4" fontId="0" fillId="0" borderId="14" xfId="0" applyNumberFormat="1" applyFill="1" applyBorder="1" applyAlignment="1">
      <alignment vertical="distributed"/>
    </xf>
    <xf numFmtId="0" fontId="6" fillId="0" borderId="21" xfId="0" applyFont="1" applyFill="1" applyBorder="1" applyAlignment="1">
      <alignment vertical="distributed"/>
    </xf>
    <xf numFmtId="0" fontId="0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" fontId="1" fillId="0" borderId="20" xfId="0" applyNumberFormat="1" applyFont="1" applyFill="1" applyBorder="1" applyAlignment="1">
      <alignment vertical="distributed"/>
    </xf>
    <xf numFmtId="0" fontId="1" fillId="0" borderId="21" xfId="0" applyFont="1" applyBorder="1" applyAlignment="1">
      <alignment vertical="top" wrapText="1"/>
    </xf>
    <xf numFmtId="0" fontId="0" fillId="0" borderId="11" xfId="0" applyFont="1" applyFill="1" applyBorder="1" applyAlignment="1">
      <alignment vertical="distributed"/>
    </xf>
    <xf numFmtId="0" fontId="19" fillId="0" borderId="10" xfId="0" applyFont="1" applyBorder="1" applyAlignment="1">
      <alignment horizontal="left" wrapText="1"/>
    </xf>
    <xf numFmtId="0" fontId="0" fillId="0" borderId="19" xfId="0" applyFont="1" applyFill="1" applyBorder="1" applyAlignment="1">
      <alignment vertical="distributed"/>
    </xf>
    <xf numFmtId="0" fontId="0" fillId="0" borderId="10" xfId="0" applyFont="1" applyFill="1" applyBorder="1" applyAlignment="1">
      <alignment vertical="distributed" wrapText="1"/>
    </xf>
    <xf numFmtId="0" fontId="19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 vertical="distributed"/>
    </xf>
    <xf numFmtId="4" fontId="2" fillId="0" borderId="10" xfId="0" applyNumberFormat="1" applyFont="1" applyFill="1" applyBorder="1" applyAlignment="1">
      <alignment horizontal="left" vertical="distributed"/>
    </xf>
    <xf numFmtId="4" fontId="0" fillId="0" borderId="10" xfId="0" applyNumberFormat="1" applyFont="1" applyFill="1" applyBorder="1" applyAlignment="1">
      <alignment horizontal="right" vertical="distributed"/>
    </xf>
    <xf numFmtId="0" fontId="19" fillId="0" borderId="10" xfId="0" applyFont="1" applyBorder="1" applyAlignment="1">
      <alignment vertical="center" wrapText="1"/>
    </xf>
    <xf numFmtId="4" fontId="12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vertical="distributed"/>
    </xf>
    <xf numFmtId="4" fontId="0" fillId="0" borderId="26" xfId="0" applyNumberFormat="1" applyFont="1" applyFill="1" applyBorder="1" applyAlignment="1">
      <alignment vertical="distributed"/>
    </xf>
    <xf numFmtId="0" fontId="20" fillId="0" borderId="19" xfId="0" applyFont="1" applyBorder="1" applyAlignment="1">
      <alignment horizontal="left" vertical="distributed"/>
    </xf>
    <xf numFmtId="0" fontId="20" fillId="0" borderId="19" xfId="0" applyFont="1" applyBorder="1" applyAlignment="1">
      <alignment vertical="distributed"/>
    </xf>
    <xf numFmtId="0" fontId="20" fillId="0" borderId="21" xfId="0" applyFont="1" applyBorder="1" applyAlignment="1">
      <alignment vertical="distributed"/>
    </xf>
    <xf numFmtId="0" fontId="2" fillId="24" borderId="14" xfId="0" applyFont="1" applyFill="1" applyBorder="1" applyAlignment="1">
      <alignment wrapText="1"/>
    </xf>
    <xf numFmtId="0" fontId="12" fillId="0" borderId="10" xfId="0" applyNumberFormat="1" applyFont="1" applyBorder="1" applyAlignment="1">
      <alignment vertical="distributed" wrapText="1"/>
    </xf>
    <xf numFmtId="0" fontId="2" fillId="0" borderId="10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left"/>
    </xf>
    <xf numFmtId="4" fontId="15" fillId="0" borderId="32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" fillId="24" borderId="4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distributed"/>
    </xf>
    <xf numFmtId="0" fontId="2" fillId="0" borderId="19" xfId="0" applyFont="1" applyFill="1" applyBorder="1" applyAlignment="1">
      <alignment vertical="distributed"/>
    </xf>
    <xf numFmtId="4" fontId="2" fillId="0" borderId="11" xfId="0" applyNumberFormat="1" applyFont="1" applyFill="1" applyBorder="1" applyAlignment="1">
      <alignment horizontal="right" vertical="distributed"/>
    </xf>
    <xf numFmtId="4" fontId="2" fillId="0" borderId="44" xfId="0" applyNumberFormat="1" applyFont="1" applyFill="1" applyBorder="1" applyAlignment="1">
      <alignment horizontal="right" vertical="distributed"/>
    </xf>
    <xf numFmtId="4" fontId="12" fillId="0" borderId="45" xfId="0" applyNumberFormat="1" applyFont="1" applyFill="1" applyBorder="1" applyAlignment="1">
      <alignment horizontal="left" vertical="distributed"/>
    </xf>
    <xf numFmtId="4" fontId="12" fillId="0" borderId="44" xfId="0" applyNumberFormat="1" applyFont="1" applyFill="1" applyBorder="1" applyAlignment="1">
      <alignment horizontal="right" vertical="distributed"/>
    </xf>
    <xf numFmtId="4" fontId="12" fillId="0" borderId="0" xfId="0" applyNumberFormat="1" applyFont="1" applyAlignment="1">
      <alignment vertical="distributed"/>
    </xf>
    <xf numFmtId="0" fontId="2" fillId="0" borderId="10" xfId="0" applyNumberFormat="1" applyFont="1" applyBorder="1" applyAlignment="1">
      <alignment vertical="distributed" wrapText="1"/>
    </xf>
    <xf numFmtId="0" fontId="1" fillId="0" borderId="10" xfId="0" applyFont="1" applyFill="1" applyBorder="1" applyAlignment="1">
      <alignment vertical="distributed"/>
    </xf>
    <xf numFmtId="4" fontId="0" fillId="0" borderId="10" xfId="0" applyNumberFormat="1" applyFill="1" applyBorder="1" applyAlignment="1">
      <alignment horizontal="right" vertical="distributed"/>
    </xf>
    <xf numFmtId="0" fontId="1" fillId="0" borderId="10" xfId="0" applyFont="1" applyFill="1" applyBorder="1" applyAlignment="1">
      <alignment horizontal="left" vertical="distributed"/>
    </xf>
    <xf numFmtId="0" fontId="14" fillId="0" borderId="46" xfId="0" applyNumberFormat="1" applyFont="1" applyBorder="1" applyAlignment="1">
      <alignment vertical="distributed" wrapText="1"/>
    </xf>
    <xf numFmtId="0" fontId="2" fillId="0" borderId="44" xfId="0" applyFont="1" applyFill="1" applyBorder="1" applyAlignment="1">
      <alignment horizontal="left" vertical="distributed"/>
    </xf>
    <xf numFmtId="0" fontId="2" fillId="0" borderId="47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2" fillId="0" borderId="42" xfId="0" applyFont="1" applyFill="1" applyBorder="1" applyAlignment="1">
      <alignment horizontal="left" vertical="distributed"/>
    </xf>
    <xf numFmtId="4" fontId="2" fillId="0" borderId="0" xfId="0" applyNumberFormat="1" applyFont="1" applyFill="1" applyBorder="1" applyAlignment="1">
      <alignment horizontal="right" vertical="distributed"/>
    </xf>
    <xf numFmtId="0" fontId="12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3" fontId="2" fillId="0" borderId="11" xfId="0" applyNumberFormat="1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wrapText="1"/>
    </xf>
    <xf numFmtId="0" fontId="10" fillId="0" borderId="27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vertical="distributed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0" fontId="19" fillId="0" borderId="11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12" fillId="0" borderId="41" xfId="0" applyFont="1" applyFill="1" applyBorder="1" applyAlignment="1">
      <alignment/>
    </xf>
    <xf numFmtId="0" fontId="0" fillId="0" borderId="49" xfId="0" applyBorder="1" applyAlignment="1">
      <alignment/>
    </xf>
    <xf numFmtId="0" fontId="12" fillId="0" borderId="50" xfId="0" applyFont="1" applyFill="1" applyBorder="1" applyAlignment="1">
      <alignment vertical="distributed"/>
    </xf>
    <xf numFmtId="0" fontId="12" fillId="0" borderId="41" xfId="0" applyFont="1" applyFill="1" applyBorder="1" applyAlignment="1">
      <alignment vertical="distributed"/>
    </xf>
    <xf numFmtId="2" fontId="12" fillId="0" borderId="22" xfId="0" applyNumberFormat="1" applyFont="1" applyBorder="1" applyAlignment="1">
      <alignment/>
    </xf>
    <xf numFmtId="4" fontId="15" fillId="0" borderId="51" xfId="0" applyNumberFormat="1" applyFont="1" applyFill="1" applyBorder="1" applyAlignment="1">
      <alignment vertical="distributed"/>
    </xf>
    <xf numFmtId="0" fontId="12" fillId="0" borderId="19" xfId="0" applyFont="1" applyFill="1" applyBorder="1" applyAlignment="1">
      <alignment vertical="distributed"/>
    </xf>
    <xf numFmtId="4" fontId="12" fillId="0" borderId="10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0" fillId="0" borderId="5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4" fontId="12" fillId="0" borderId="22" xfId="0" applyNumberFormat="1" applyFont="1" applyFill="1" applyBorder="1" applyAlignment="1">
      <alignment vertical="distributed"/>
    </xf>
    <xf numFmtId="0" fontId="12" fillId="0" borderId="53" xfId="0" applyFont="1" applyFill="1" applyBorder="1" applyAlignment="1">
      <alignment horizontal="left"/>
    </xf>
    <xf numFmtId="4" fontId="0" fillId="0" borderId="5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55" xfId="0" applyBorder="1" applyAlignment="1">
      <alignment/>
    </xf>
    <xf numFmtId="0" fontId="12" fillId="0" borderId="23" xfId="0" applyNumberFormat="1" applyFont="1" applyBorder="1" applyAlignment="1">
      <alignment vertical="distributed"/>
    </xf>
    <xf numFmtId="4" fontId="0" fillId="0" borderId="14" xfId="0" applyNumberFormat="1" applyFont="1" applyFill="1" applyBorder="1" applyAlignment="1">
      <alignment/>
    </xf>
    <xf numFmtId="0" fontId="1" fillId="0" borderId="46" xfId="0" applyFont="1" applyFill="1" applyBorder="1" applyAlignment="1">
      <alignment vertical="distributed"/>
    </xf>
    <xf numFmtId="0" fontId="12" fillId="0" borderId="15" xfId="0" applyFont="1" applyFill="1" applyBorder="1" applyAlignment="1">
      <alignment horizontal="left"/>
    </xf>
    <xf numFmtId="4" fontId="12" fillId="0" borderId="16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0" fontId="2" fillId="24" borderId="23" xfId="0" applyFont="1" applyFill="1" applyBorder="1" applyAlignment="1">
      <alignment wrapText="1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/>
    </xf>
    <xf numFmtId="0" fontId="12" fillId="0" borderId="19" xfId="0" applyNumberFormat="1" applyFont="1" applyBorder="1" applyAlignment="1">
      <alignment vertical="distributed" wrapText="1"/>
    </xf>
    <xf numFmtId="0" fontId="2" fillId="0" borderId="19" xfId="0" applyNumberFormat="1" applyFont="1" applyBorder="1" applyAlignment="1">
      <alignment vertical="distributed" wrapText="1"/>
    </xf>
    <xf numFmtId="0" fontId="2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distributed"/>
    </xf>
    <xf numFmtId="0" fontId="2" fillId="0" borderId="20" xfId="0" applyFont="1" applyFill="1" applyBorder="1" applyAlignment="1">
      <alignment horizontal="left" vertical="distributed"/>
    </xf>
    <xf numFmtId="0" fontId="1" fillId="0" borderId="19" xfId="0" applyFont="1" applyFill="1" applyBorder="1" applyAlignment="1">
      <alignment vertical="distributed"/>
    </xf>
    <xf numFmtId="0" fontId="14" fillId="0" borderId="21" xfId="0" applyNumberFormat="1" applyFont="1" applyBorder="1" applyAlignment="1">
      <alignment vertical="distributed" wrapText="1"/>
    </xf>
    <xf numFmtId="0" fontId="4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12" fillId="0" borderId="10" xfId="0" applyFont="1" applyFill="1" applyBorder="1" applyAlignment="1">
      <alignment vertical="distributed"/>
    </xf>
    <xf numFmtId="0" fontId="9" fillId="0" borderId="56" xfId="0" applyFont="1" applyBorder="1" applyAlignment="1">
      <alignment horizontal="center"/>
    </xf>
    <xf numFmtId="0" fontId="12" fillId="0" borderId="0" xfId="0" applyNumberFormat="1" applyFont="1" applyAlignment="1">
      <alignment vertical="distributed"/>
    </xf>
    <xf numFmtId="0" fontId="6" fillId="0" borderId="11" xfId="0" applyFont="1" applyBorder="1" applyAlignment="1">
      <alignment horizontal="center" vertical="distributed"/>
    </xf>
    <xf numFmtId="0" fontId="0" fillId="0" borderId="0" xfId="59" applyFont="1" applyFill="1">
      <alignment/>
      <protection/>
    </xf>
    <xf numFmtId="0" fontId="0" fillId="0" borderId="18" xfId="0" applyBorder="1" applyAlignment="1">
      <alignment horizontal="center"/>
    </xf>
    <xf numFmtId="0" fontId="2" fillId="24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distributed"/>
    </xf>
    <xf numFmtId="0" fontId="2" fillId="25" borderId="45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19" fillId="0" borderId="19" xfId="0" applyFont="1" applyBorder="1" applyAlignment="1">
      <alignment vertical="distributed"/>
    </xf>
    <xf numFmtId="0" fontId="13" fillId="0" borderId="45" xfId="0" applyFont="1" applyBorder="1" applyAlignment="1">
      <alignment vertical="distributed"/>
    </xf>
    <xf numFmtId="0" fontId="0" fillId="0" borderId="19" xfId="0" applyNumberFormat="1" applyFont="1" applyBorder="1" applyAlignment="1">
      <alignment vertical="distributed"/>
    </xf>
    <xf numFmtId="0" fontId="13" fillId="0" borderId="46" xfId="0" applyFont="1" applyBorder="1" applyAlignment="1">
      <alignment vertical="distributed"/>
    </xf>
    <xf numFmtId="0" fontId="6" fillId="0" borderId="13" xfId="0" applyFont="1" applyBorder="1" applyAlignment="1">
      <alignment horizontal="center" vertical="distributed"/>
    </xf>
    <xf numFmtId="0" fontId="2" fillId="24" borderId="10" xfId="0" applyFont="1" applyFill="1" applyBorder="1" applyAlignment="1">
      <alignment wrapText="1"/>
    </xf>
    <xf numFmtId="4" fontId="2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19" xfId="0" applyNumberFormat="1" applyFont="1" applyBorder="1" applyAlignment="1">
      <alignment vertical="distributed" wrapText="1"/>
    </xf>
    <xf numFmtId="0" fontId="2" fillId="24" borderId="10" xfId="0" applyFont="1" applyFill="1" applyBorder="1" applyAlignment="1">
      <alignment vertical="distributed"/>
    </xf>
    <xf numFmtId="4" fontId="2" fillId="24" borderId="10" xfId="0" applyNumberFormat="1" applyFont="1" applyFill="1" applyBorder="1" applyAlignment="1">
      <alignment vertical="distributed"/>
    </xf>
    <xf numFmtId="0" fontId="20" fillId="0" borderId="25" xfId="0" applyFont="1" applyBorder="1" applyAlignment="1">
      <alignment vertical="distributed"/>
    </xf>
    <xf numFmtId="0" fontId="13" fillId="0" borderId="18" xfId="0" applyFont="1" applyBorder="1" applyAlignment="1">
      <alignment vertical="distributed"/>
    </xf>
    <xf numFmtId="4" fontId="12" fillId="0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distributed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25" borderId="46" xfId="0" applyFont="1" applyFill="1" applyBorder="1" applyAlignment="1">
      <alignment horizontal="left" vertical="distributed"/>
    </xf>
    <xf numFmtId="4" fontId="0" fillId="0" borderId="11" xfId="0" applyNumberFormat="1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distributed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7" fillId="0" borderId="45" xfId="0" applyFont="1" applyBorder="1" applyAlignment="1">
      <alignment/>
    </xf>
    <xf numFmtId="0" fontId="2" fillId="24" borderId="48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3" fillId="0" borderId="45" xfId="0" applyFont="1" applyBorder="1" applyAlignment="1">
      <alignment horizontal="left" vertical="distributed"/>
    </xf>
    <xf numFmtId="0" fontId="13" fillId="0" borderId="45" xfId="0" applyFont="1" applyBorder="1" applyAlignment="1">
      <alignment horizontal="right" vertical="distributed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/>
    </xf>
    <xf numFmtId="0" fontId="12" fillId="0" borderId="23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4" fontId="12" fillId="0" borderId="14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46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13" fillId="0" borderId="19" xfId="0" applyFont="1" applyBorder="1" applyAlignment="1">
      <alignment horizontal="left" vertical="distributed"/>
    </xf>
    <xf numFmtId="0" fontId="2" fillId="0" borderId="21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13" fillId="0" borderId="21" xfId="0" applyFont="1" applyBorder="1" applyAlignment="1">
      <alignment vertical="distributed"/>
    </xf>
    <xf numFmtId="0" fontId="13" fillId="0" borderId="25" xfId="0" applyFont="1" applyBorder="1" applyAlignment="1">
      <alignment vertical="distributed"/>
    </xf>
    <xf numFmtId="4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24" borderId="58" xfId="0" applyFont="1" applyFill="1" applyBorder="1" applyAlignment="1">
      <alignment horizontal="left" vertical="distributed"/>
    </xf>
    <xf numFmtId="0" fontId="2" fillId="24" borderId="59" xfId="0" applyFont="1" applyFill="1" applyBorder="1" applyAlignment="1">
      <alignment horizontal="left" vertical="distributed"/>
    </xf>
    <xf numFmtId="0" fontId="2" fillId="24" borderId="56" xfId="0" applyFont="1" applyFill="1" applyBorder="1" applyAlignment="1">
      <alignment horizontal="left" vertical="distributed"/>
    </xf>
    <xf numFmtId="0" fontId="2" fillId="24" borderId="52" xfId="0" applyFont="1" applyFill="1" applyBorder="1" applyAlignment="1">
      <alignment horizontal="left" vertical="distributed"/>
    </xf>
    <xf numFmtId="0" fontId="2" fillId="24" borderId="44" xfId="0" applyFont="1" applyFill="1" applyBorder="1" applyAlignment="1">
      <alignment horizontal="left" vertical="distributed"/>
    </xf>
    <xf numFmtId="0" fontId="2" fillId="24" borderId="12" xfId="0" applyFont="1" applyFill="1" applyBorder="1" applyAlignment="1">
      <alignment horizontal="left"/>
    </xf>
    <xf numFmtId="0" fontId="2" fillId="24" borderId="60" xfId="0" applyFont="1" applyFill="1" applyBorder="1" applyAlignment="1">
      <alignment horizontal="left"/>
    </xf>
    <xf numFmtId="0" fontId="2" fillId="24" borderId="43" xfId="0" applyFont="1" applyFill="1" applyBorder="1" applyAlignment="1">
      <alignment horizontal="left"/>
    </xf>
    <xf numFmtId="0" fontId="2" fillId="24" borderId="61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49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2" fillId="0" borderId="5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 vertical="distributed"/>
    </xf>
    <xf numFmtId="0" fontId="5" fillId="0" borderId="61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2" fillId="24" borderId="43" xfId="0" applyFont="1" applyFill="1" applyBorder="1" applyAlignment="1">
      <alignment horizontal="left" vertical="distributed"/>
    </xf>
    <xf numFmtId="0" fontId="2" fillId="24" borderId="61" xfId="0" applyFont="1" applyFill="1" applyBorder="1" applyAlignment="1">
      <alignment horizontal="left" vertical="distributed"/>
    </xf>
    <xf numFmtId="0" fontId="2" fillId="24" borderId="45" xfId="0" applyFont="1" applyFill="1" applyBorder="1" applyAlignment="1">
      <alignment horizontal="left" vertical="distributed"/>
    </xf>
    <xf numFmtId="4" fontId="2" fillId="24" borderId="43" xfId="0" applyNumberFormat="1" applyFont="1" applyFill="1" applyBorder="1" applyAlignment="1">
      <alignment horizontal="left" vertical="distributed"/>
    </xf>
    <xf numFmtId="4" fontId="2" fillId="24" borderId="61" xfId="0" applyNumberFormat="1" applyFont="1" applyFill="1" applyBorder="1" applyAlignment="1">
      <alignment horizontal="left" vertical="distributed"/>
    </xf>
    <xf numFmtId="4" fontId="2" fillId="24" borderId="52" xfId="0" applyNumberFormat="1" applyFont="1" applyFill="1" applyBorder="1" applyAlignment="1">
      <alignment horizontal="left" vertical="distributed"/>
    </xf>
    <xf numFmtId="4" fontId="2" fillId="24" borderId="44" xfId="0" applyNumberFormat="1" applyFont="1" applyFill="1" applyBorder="1" applyAlignment="1">
      <alignment horizontal="left" vertical="distributed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2" fillId="24" borderId="12" xfId="0" applyFont="1" applyFill="1" applyBorder="1" applyAlignment="1">
      <alignment horizontal="left" vertical="distributed"/>
    </xf>
    <xf numFmtId="0" fontId="2" fillId="24" borderId="60" xfId="0" applyFont="1" applyFill="1" applyBorder="1" applyAlignment="1">
      <alignment horizontal="left" vertical="distributed"/>
    </xf>
    <xf numFmtId="4" fontId="2" fillId="24" borderId="62" xfId="0" applyNumberFormat="1" applyFont="1" applyFill="1" applyBorder="1" applyAlignment="1">
      <alignment horizontal="left" vertical="distributed"/>
    </xf>
    <xf numFmtId="4" fontId="2" fillId="24" borderId="63" xfId="0" applyNumberFormat="1" applyFont="1" applyFill="1" applyBorder="1" applyAlignment="1">
      <alignment horizontal="left" vertical="distributed"/>
    </xf>
    <xf numFmtId="4" fontId="2" fillId="24" borderId="64" xfId="0" applyNumberFormat="1" applyFont="1" applyFill="1" applyBorder="1" applyAlignment="1">
      <alignment horizontal="left" vertical="distributed"/>
    </xf>
    <xf numFmtId="0" fontId="9" fillId="0" borderId="4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2" fillId="24" borderId="49" xfId="0" applyFont="1" applyFill="1" applyBorder="1" applyAlignment="1">
      <alignment horizontal="left" vertical="distributed"/>
    </xf>
    <xf numFmtId="0" fontId="2" fillId="24" borderId="0" xfId="0" applyFont="1" applyFill="1" applyBorder="1" applyAlignment="1">
      <alignment horizontal="left" vertical="distributed"/>
    </xf>
    <xf numFmtId="0" fontId="7" fillId="0" borderId="43" xfId="0" applyFont="1" applyFill="1" applyBorder="1" applyAlignment="1">
      <alignment horizontal="left" vertical="distributed"/>
    </xf>
    <xf numFmtId="0" fontId="7" fillId="0" borderId="61" xfId="0" applyFont="1" applyFill="1" applyBorder="1" applyAlignment="1">
      <alignment horizontal="left" vertical="distributed"/>
    </xf>
    <xf numFmtId="0" fontId="7" fillId="0" borderId="45" xfId="0" applyFont="1" applyFill="1" applyBorder="1" applyAlignment="1">
      <alignment horizontal="left" vertical="distributed"/>
    </xf>
    <xf numFmtId="0" fontId="2" fillId="24" borderId="65" xfId="0" applyFont="1" applyFill="1" applyBorder="1" applyAlignment="1">
      <alignment horizontal="left" vertical="distributed"/>
    </xf>
    <xf numFmtId="0" fontId="2" fillId="24" borderId="35" xfId="0" applyFont="1" applyFill="1" applyBorder="1" applyAlignment="1">
      <alignment horizontal="left" vertical="distributed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24" borderId="41" xfId="0" applyFont="1" applyFill="1" applyBorder="1" applyAlignment="1">
      <alignment horizontal="left" vertical="distributed"/>
    </xf>
    <xf numFmtId="0" fontId="2" fillId="24" borderId="42" xfId="0" applyFont="1" applyFill="1" applyBorder="1" applyAlignment="1">
      <alignment horizontal="left" vertical="distributed"/>
    </xf>
    <xf numFmtId="0" fontId="2" fillId="24" borderId="50" xfId="0" applyFont="1" applyFill="1" applyBorder="1" applyAlignment="1">
      <alignment horizontal="left" vertical="distributed"/>
    </xf>
    <xf numFmtId="0" fontId="2" fillId="24" borderId="47" xfId="0" applyFont="1" applyFill="1" applyBorder="1" applyAlignment="1">
      <alignment horizontal="left" vertical="distributed"/>
    </xf>
    <xf numFmtId="0" fontId="2" fillId="24" borderId="53" xfId="0" applyFont="1" applyFill="1" applyBorder="1" applyAlignment="1">
      <alignment horizontal="left" vertical="distributed"/>
    </xf>
    <xf numFmtId="0" fontId="2" fillId="24" borderId="66" xfId="0" applyFont="1" applyFill="1" applyBorder="1" applyAlignment="1">
      <alignment horizontal="left" vertical="distributed"/>
    </xf>
    <xf numFmtId="0" fontId="2" fillId="24" borderId="67" xfId="0" applyFont="1" applyFill="1" applyBorder="1" applyAlignment="1">
      <alignment horizontal="left" vertical="distributed"/>
    </xf>
    <xf numFmtId="0" fontId="9" fillId="0" borderId="6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2" fillId="24" borderId="48" xfId="0" applyFont="1" applyFill="1" applyBorder="1" applyAlignment="1">
      <alignment horizontal="left" vertical="distributed"/>
    </xf>
    <xf numFmtId="0" fontId="2" fillId="24" borderId="51" xfId="0" applyFont="1" applyFill="1" applyBorder="1" applyAlignment="1">
      <alignment horizontal="left" vertical="distributed"/>
    </xf>
    <xf numFmtId="0" fontId="2" fillId="24" borderId="58" xfId="0" applyFont="1" applyFill="1" applyBorder="1" applyAlignment="1">
      <alignment horizontal="left"/>
    </xf>
    <xf numFmtId="0" fontId="2" fillId="24" borderId="59" xfId="0" applyFont="1" applyFill="1" applyBorder="1" applyAlignment="1">
      <alignment horizontal="left"/>
    </xf>
    <xf numFmtId="0" fontId="2" fillId="24" borderId="56" xfId="0" applyFont="1" applyFill="1" applyBorder="1" applyAlignment="1">
      <alignment horizontal="left"/>
    </xf>
    <xf numFmtId="0" fontId="2" fillId="24" borderId="65" xfId="0" applyFont="1" applyFill="1" applyBorder="1" applyAlignment="1">
      <alignment horizontal="left"/>
    </xf>
    <xf numFmtId="0" fontId="2" fillId="24" borderId="35" xfId="0" applyFont="1" applyFill="1" applyBorder="1" applyAlignment="1">
      <alignment horizontal="left"/>
    </xf>
    <xf numFmtId="0" fontId="2" fillId="24" borderId="48" xfId="0" applyFont="1" applyFill="1" applyBorder="1" applyAlignment="1">
      <alignment horizontal="left"/>
    </xf>
    <xf numFmtId="0" fontId="2" fillId="24" borderId="51" xfId="0" applyFont="1" applyFill="1" applyBorder="1" applyAlignment="1">
      <alignment horizontal="left"/>
    </xf>
    <xf numFmtId="4" fontId="2" fillId="24" borderId="50" xfId="0" applyNumberFormat="1" applyFont="1" applyFill="1" applyBorder="1" applyAlignment="1">
      <alignment horizontal="left" vertical="distributed"/>
    </xf>
    <xf numFmtId="4" fontId="2" fillId="24" borderId="47" xfId="0" applyNumberFormat="1" applyFont="1" applyFill="1" applyBorder="1" applyAlignment="1">
      <alignment horizontal="left" vertical="distributed"/>
    </xf>
    <xf numFmtId="0" fontId="2" fillId="24" borderId="68" xfId="0" applyFont="1" applyFill="1" applyBorder="1" applyAlignment="1">
      <alignment horizontal="left" vertical="distributed"/>
    </xf>
    <xf numFmtId="0" fontId="2" fillId="24" borderId="31" xfId="0" applyFont="1" applyFill="1" applyBorder="1" applyAlignment="1">
      <alignment horizontal="left" vertical="distributed"/>
    </xf>
    <xf numFmtId="0" fontId="2" fillId="24" borderId="55" xfId="0" applyFont="1" applyFill="1" applyBorder="1" applyAlignment="1">
      <alignment horizontal="left" vertical="distributed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4" fontId="2" fillId="24" borderId="65" xfId="0" applyNumberFormat="1" applyFont="1" applyFill="1" applyBorder="1" applyAlignment="1">
      <alignment horizontal="left" vertical="distributed"/>
    </xf>
    <xf numFmtId="4" fontId="2" fillId="24" borderId="35" xfId="0" applyNumberFormat="1" applyFont="1" applyFill="1" applyBorder="1" applyAlignment="1">
      <alignment horizontal="left" vertical="distributed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68" xfId="0" applyFont="1" applyBorder="1" applyAlignment="1">
      <alignment horizontal="center" vertical="distributed"/>
    </xf>
    <xf numFmtId="0" fontId="5" fillId="0" borderId="69" xfId="0" applyFont="1" applyBorder="1" applyAlignment="1">
      <alignment horizontal="center" vertical="distributed"/>
    </xf>
    <xf numFmtId="0" fontId="5" fillId="0" borderId="70" xfId="0" applyFont="1" applyBorder="1" applyAlignment="1">
      <alignment horizontal="center" vertical="distributed"/>
    </xf>
    <xf numFmtId="0" fontId="5" fillId="0" borderId="71" xfId="0" applyFont="1" applyBorder="1" applyAlignment="1">
      <alignment horizontal="center" vertical="distributed"/>
    </xf>
    <xf numFmtId="4" fontId="5" fillId="24" borderId="43" xfId="0" applyNumberFormat="1" applyFont="1" applyFill="1" applyBorder="1" applyAlignment="1">
      <alignment horizontal="left" vertical="distributed"/>
    </xf>
    <xf numFmtId="4" fontId="5" fillId="24" borderId="61" xfId="0" applyNumberFormat="1" applyFont="1" applyFill="1" applyBorder="1" applyAlignment="1">
      <alignment horizontal="left" vertical="distributed"/>
    </xf>
    <xf numFmtId="4" fontId="5" fillId="24" borderId="45" xfId="0" applyNumberFormat="1" applyFont="1" applyFill="1" applyBorder="1" applyAlignment="1">
      <alignment horizontal="left" vertical="distributed"/>
    </xf>
    <xf numFmtId="0" fontId="5" fillId="0" borderId="28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5" fillId="0" borderId="27" xfId="0" applyFont="1" applyBorder="1" applyAlignment="1">
      <alignment horizontal="center" vertical="distributed"/>
    </xf>
    <xf numFmtId="0" fontId="41" fillId="0" borderId="0" xfId="0" applyFont="1" applyAlignment="1" applyProtection="1">
      <alignment horizontal="center" vertical="top" wrapText="1"/>
      <protection locked="0"/>
    </xf>
    <xf numFmtId="0" fontId="41" fillId="0" borderId="0" xfId="0" applyFont="1" applyAlignment="1">
      <alignment horizontal="center" vertical="top" wrapText="1"/>
    </xf>
    <xf numFmtId="0" fontId="40" fillId="0" borderId="0" xfId="0" applyFont="1" applyBorder="1" applyAlignment="1">
      <alignment/>
    </xf>
    <xf numFmtId="0" fontId="43" fillId="0" borderId="0" xfId="0" applyFont="1" applyAlignment="1" applyProtection="1">
      <alignment horizontal="center" vertical="top" wrapText="1"/>
      <protection locked="0"/>
    </xf>
    <xf numFmtId="0" fontId="43" fillId="0" borderId="0" xfId="0" applyFont="1" applyAlignment="1">
      <alignment horizontal="center" vertical="top" wrapText="1"/>
    </xf>
    <xf numFmtId="0" fontId="9" fillId="0" borderId="5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24" borderId="65" xfId="0" applyFont="1" applyFill="1" applyBorder="1" applyAlignment="1">
      <alignment horizontal="left" vertical="distributed"/>
    </xf>
    <xf numFmtId="2" fontId="5" fillId="0" borderId="69" xfId="0" applyNumberFormat="1" applyFont="1" applyBorder="1" applyAlignment="1">
      <alignment horizontal="center" vertical="distributed"/>
    </xf>
    <xf numFmtId="2" fontId="5" fillId="0" borderId="70" xfId="0" applyNumberFormat="1" applyFont="1" applyBorder="1" applyAlignment="1">
      <alignment horizontal="center" vertical="distributed"/>
    </xf>
    <xf numFmtId="2" fontId="5" fillId="0" borderId="71" xfId="0" applyNumberFormat="1" applyFont="1" applyBorder="1" applyAlignment="1">
      <alignment horizontal="center" vertical="distributed"/>
    </xf>
    <xf numFmtId="0" fontId="9" fillId="0" borderId="58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5" fillId="0" borderId="26" xfId="0" applyFont="1" applyBorder="1" applyAlignment="1">
      <alignment horizontal="center" vertical="distributed"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6" fillId="0" borderId="26" xfId="0" applyFont="1" applyBorder="1" applyAlignment="1">
      <alignment horizontal="center" vertical="distributed"/>
    </xf>
    <xf numFmtId="0" fontId="1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44" fillId="0" borderId="53" xfId="0" applyFont="1" applyBorder="1" applyAlignment="1">
      <alignment horizontal="center" wrapText="1"/>
    </xf>
    <xf numFmtId="0" fontId="44" fillId="0" borderId="66" xfId="0" applyFont="1" applyBorder="1" applyAlignment="1">
      <alignment horizontal="center" wrapText="1"/>
    </xf>
    <xf numFmtId="0" fontId="44" fillId="0" borderId="67" xfId="0" applyFont="1" applyBorder="1" applyAlignment="1">
      <alignment horizontal="center" wrapText="1"/>
    </xf>
    <xf numFmtId="0" fontId="2" fillId="24" borderId="48" xfId="0" applyFont="1" applyFill="1" applyBorder="1" applyAlignment="1">
      <alignment horizontal="left"/>
    </xf>
    <xf numFmtId="0" fontId="2" fillId="24" borderId="58" xfId="0" applyFont="1" applyFill="1" applyBorder="1" applyAlignment="1">
      <alignment horizontal="left" vertical="distributed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46-03" xfId="58"/>
    <cellStyle name="Normal_146-03_machete investitii buget  mai   201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7"/>
  <sheetViews>
    <sheetView zoomScaleSheetLayoutView="100" zoomScalePageLayoutView="0" workbookViewId="0" topLeftCell="A1">
      <selection activeCell="O114" sqref="O114"/>
    </sheetView>
  </sheetViews>
  <sheetFormatPr defaultColWidth="9.140625" defaultRowHeight="12.75"/>
  <cols>
    <col min="1" max="1" width="30.00390625" style="0" customWidth="1"/>
    <col min="2" max="2" width="13.57421875" style="0" customWidth="1"/>
    <col min="3" max="3" width="13.7109375" style="1" customWidth="1"/>
    <col min="4" max="4" width="14.28125" style="0" customWidth="1"/>
    <col min="5" max="5" width="10.140625" style="0" bestFit="1" customWidth="1"/>
    <col min="6" max="6" width="10.7109375" style="0" customWidth="1"/>
    <col min="7" max="7" width="11.7109375" style="0" bestFit="1" customWidth="1"/>
    <col min="8" max="8" width="13.140625" style="0" customWidth="1"/>
    <col min="9" max="9" width="12.00390625" style="0" customWidth="1"/>
    <col min="10" max="10" width="11.8515625" style="0" customWidth="1"/>
    <col min="11" max="11" width="11.00390625" style="0" customWidth="1"/>
  </cols>
  <sheetData>
    <row r="1" spans="1:11" ht="12.75">
      <c r="A1" s="17" t="s">
        <v>164</v>
      </c>
      <c r="J1" s="20" t="s">
        <v>271</v>
      </c>
      <c r="K1" s="8"/>
    </row>
    <row r="2" spans="1:11" ht="12.75">
      <c r="A2" s="17" t="s">
        <v>209</v>
      </c>
      <c r="B2" s="10"/>
      <c r="D2" s="9"/>
      <c r="E2" s="9"/>
      <c r="F2" s="9"/>
      <c r="G2" s="9"/>
      <c r="H2" s="9"/>
      <c r="J2" s="8"/>
      <c r="K2" s="10"/>
    </row>
    <row r="3" spans="1:11" ht="12.75">
      <c r="A3" s="17"/>
      <c r="B3" s="10"/>
      <c r="D3" s="9"/>
      <c r="E3" s="9"/>
      <c r="F3" s="9"/>
      <c r="G3" s="9"/>
      <c r="H3" s="9"/>
      <c r="J3" s="8"/>
      <c r="K3" s="10"/>
    </row>
    <row r="4" spans="1:11" ht="12.75">
      <c r="A4" s="465" t="s">
        <v>166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12.75">
      <c r="A5" s="465" t="s">
        <v>165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7"/>
      <c r="C7" s="7"/>
      <c r="D7" s="7"/>
      <c r="E7" s="7"/>
      <c r="F7" s="7"/>
      <c r="G7" s="7"/>
      <c r="H7" s="7"/>
      <c r="I7" s="7"/>
      <c r="J7" s="7"/>
      <c r="K7" s="7" t="s">
        <v>163</v>
      </c>
    </row>
    <row r="8" spans="1:11" ht="12.75">
      <c r="A8" s="8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75" t="s">
        <v>152</v>
      </c>
      <c r="B10" s="485">
        <v>2016</v>
      </c>
      <c r="C10" s="486"/>
      <c r="D10" s="486"/>
      <c r="E10" s="486"/>
      <c r="F10" s="486"/>
      <c r="G10" s="486"/>
      <c r="H10" s="486"/>
      <c r="I10" s="478" t="s">
        <v>148</v>
      </c>
      <c r="J10" s="478" t="s">
        <v>149</v>
      </c>
      <c r="K10" s="478" t="s">
        <v>150</v>
      </c>
    </row>
    <row r="11" spans="1:11" ht="56.25" customHeight="1">
      <c r="A11" s="476"/>
      <c r="B11" s="452" t="s">
        <v>153</v>
      </c>
      <c r="C11" s="477" t="s">
        <v>154</v>
      </c>
      <c r="D11" s="487" t="s">
        <v>167</v>
      </c>
      <c r="E11" s="488"/>
      <c r="F11" s="488"/>
      <c r="G11" s="488"/>
      <c r="H11" s="489"/>
      <c r="I11" s="479"/>
      <c r="J11" s="479"/>
      <c r="K11" s="479"/>
    </row>
    <row r="12" spans="1:11" ht="12.75" customHeight="1">
      <c r="A12" s="476"/>
      <c r="B12" s="421"/>
      <c r="C12" s="421"/>
      <c r="D12" s="481" t="s">
        <v>173</v>
      </c>
      <c r="E12" s="481" t="s">
        <v>170</v>
      </c>
      <c r="F12" s="481" t="s">
        <v>171</v>
      </c>
      <c r="G12" s="481" t="s">
        <v>172</v>
      </c>
      <c r="H12" s="483" t="s">
        <v>169</v>
      </c>
      <c r="I12" s="479"/>
      <c r="J12" s="479"/>
      <c r="K12" s="479"/>
    </row>
    <row r="13" spans="1:11" ht="12.75">
      <c r="A13" s="476"/>
      <c r="B13" s="421"/>
      <c r="C13" s="421"/>
      <c r="D13" s="481"/>
      <c r="E13" s="481"/>
      <c r="F13" s="481"/>
      <c r="G13" s="481"/>
      <c r="H13" s="483"/>
      <c r="I13" s="479"/>
      <c r="J13" s="479"/>
      <c r="K13" s="479"/>
    </row>
    <row r="14" spans="1:11" ht="12.75">
      <c r="A14" s="451"/>
      <c r="B14" s="407"/>
      <c r="C14" s="407"/>
      <c r="D14" s="482"/>
      <c r="E14" s="482"/>
      <c r="F14" s="482"/>
      <c r="G14" s="482"/>
      <c r="H14" s="484"/>
      <c r="I14" s="480"/>
      <c r="J14" s="480"/>
      <c r="K14" s="480"/>
    </row>
    <row r="15" spans="1:11" s="1" customFormat="1" ht="12.75">
      <c r="A15" s="2">
        <v>0</v>
      </c>
      <c r="B15" s="2">
        <v>1</v>
      </c>
      <c r="C15" s="2">
        <v>2</v>
      </c>
      <c r="D15" s="2" t="s">
        <v>174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</row>
    <row r="16" spans="1:11" s="1" customFormat="1" ht="18">
      <c r="A16" s="505" t="s">
        <v>219</v>
      </c>
      <c r="B16" s="506"/>
      <c r="C16" s="506"/>
      <c r="D16" s="506"/>
      <c r="E16" s="506"/>
      <c r="F16" s="506"/>
      <c r="G16" s="506"/>
      <c r="H16" s="506"/>
      <c r="I16" s="506"/>
      <c r="J16" s="506"/>
      <c r="K16" s="506"/>
    </row>
    <row r="17" spans="1:11" ht="12.75">
      <c r="A17" s="473" t="s">
        <v>140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</row>
    <row r="18" spans="1:11" ht="25.5">
      <c r="A18" s="76" t="s">
        <v>270</v>
      </c>
      <c r="B18" s="11"/>
      <c r="C18" s="12"/>
      <c r="D18" s="11"/>
      <c r="E18" s="11"/>
      <c r="F18" s="11"/>
      <c r="G18" s="11"/>
      <c r="H18" s="11"/>
      <c r="I18" s="11"/>
      <c r="J18" s="11"/>
      <c r="K18" s="11"/>
    </row>
    <row r="19" spans="1:11" ht="32.25" customHeight="1">
      <c r="A19" s="509" t="s">
        <v>155</v>
      </c>
      <c r="B19" s="510"/>
      <c r="C19" s="511"/>
      <c r="D19" s="81">
        <f>SUM(D18)</f>
        <v>0</v>
      </c>
      <c r="E19" s="81">
        <f aca="true" t="shared" si="0" ref="E19:K19">SUM(E18)</f>
        <v>0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0</v>
      </c>
      <c r="J19" s="81">
        <f t="shared" si="0"/>
        <v>0</v>
      </c>
      <c r="K19" s="81">
        <f t="shared" si="0"/>
        <v>0</v>
      </c>
    </row>
    <row r="20" spans="1:11" ht="12.75">
      <c r="A20" s="473" t="s">
        <v>141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</row>
    <row r="21" spans="1:11" ht="12.75">
      <c r="A21" s="11" t="s">
        <v>143</v>
      </c>
      <c r="B21" s="11"/>
      <c r="C21" s="12"/>
      <c r="D21" s="11"/>
      <c r="E21" s="11"/>
      <c r="F21" s="11"/>
      <c r="G21" s="11"/>
      <c r="H21" s="11"/>
      <c r="I21" s="11"/>
      <c r="J21" s="11"/>
      <c r="K21" s="11"/>
    </row>
    <row r="22" spans="1:11" ht="15.75">
      <c r="A22" s="13" t="s">
        <v>162</v>
      </c>
      <c r="B22" s="5"/>
      <c r="C22" s="6"/>
      <c r="D22" s="5"/>
      <c r="E22" s="5"/>
      <c r="F22" s="5"/>
      <c r="G22" s="5"/>
      <c r="H22" s="5"/>
      <c r="I22" s="5"/>
      <c r="J22" s="5"/>
      <c r="K22" s="5"/>
    </row>
    <row r="23" spans="1:11" ht="12.75">
      <c r="A23" s="490" t="s">
        <v>151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</row>
    <row r="24" spans="1:11" ht="12.75">
      <c r="A24" s="469" t="s">
        <v>142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</row>
    <row r="25" spans="1:11" ht="12.75">
      <c r="A25" s="29" t="s">
        <v>229</v>
      </c>
      <c r="B25" s="29"/>
      <c r="C25" s="38"/>
      <c r="D25" s="29">
        <v>1575</v>
      </c>
      <c r="E25" s="29"/>
      <c r="F25" s="29"/>
      <c r="G25" s="29"/>
      <c r="H25" s="29">
        <v>1575</v>
      </c>
      <c r="I25" s="29"/>
      <c r="J25" s="29"/>
      <c r="K25" s="29"/>
    </row>
    <row r="26" spans="1:11" ht="12.75">
      <c r="A26" s="72" t="s">
        <v>156</v>
      </c>
      <c r="B26" s="72"/>
      <c r="C26" s="73"/>
      <c r="D26" s="72">
        <f>SUM(D25)</f>
        <v>1575</v>
      </c>
      <c r="E26" s="72">
        <f aca="true" t="shared" si="1" ref="E26:K26">SUM(E25)</f>
        <v>0</v>
      </c>
      <c r="F26" s="72">
        <f t="shared" si="1"/>
        <v>0</v>
      </c>
      <c r="G26" s="72">
        <f t="shared" si="1"/>
        <v>0</v>
      </c>
      <c r="H26" s="72">
        <f t="shared" si="1"/>
        <v>1575</v>
      </c>
      <c r="I26" s="72">
        <f t="shared" si="1"/>
        <v>0</v>
      </c>
      <c r="J26" s="72">
        <f t="shared" si="1"/>
        <v>0</v>
      </c>
      <c r="K26" s="72">
        <f t="shared" si="1"/>
        <v>0</v>
      </c>
    </row>
    <row r="27" spans="1:11" ht="12.75">
      <c r="A27" s="495" t="s">
        <v>144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</row>
    <row r="28" spans="1:11" ht="12.75">
      <c r="A28" s="29" t="s">
        <v>268</v>
      </c>
      <c r="B28" s="29"/>
      <c r="C28" s="38"/>
      <c r="D28" s="29">
        <v>1528</v>
      </c>
      <c r="E28" s="29"/>
      <c r="F28" s="29"/>
      <c r="G28" s="29"/>
      <c r="H28" s="29"/>
      <c r="I28" s="29">
        <v>371</v>
      </c>
      <c r="J28" s="29">
        <v>100</v>
      </c>
      <c r="K28" s="29">
        <v>18</v>
      </c>
    </row>
    <row r="29" spans="1:11" ht="12.75">
      <c r="A29" s="42" t="s">
        <v>157</v>
      </c>
      <c r="B29" s="30"/>
      <c r="C29" s="39"/>
      <c r="D29" s="42">
        <f aca="true" t="shared" si="2" ref="D29:K29">SUM(D28:D28)</f>
        <v>1528</v>
      </c>
      <c r="E29" s="42">
        <f t="shared" si="2"/>
        <v>0</v>
      </c>
      <c r="F29" s="42">
        <f t="shared" si="2"/>
        <v>0</v>
      </c>
      <c r="G29" s="42">
        <f t="shared" si="2"/>
        <v>0</v>
      </c>
      <c r="H29" s="42">
        <f t="shared" si="2"/>
        <v>0</v>
      </c>
      <c r="I29" s="42">
        <f t="shared" si="2"/>
        <v>371</v>
      </c>
      <c r="J29" s="42">
        <f t="shared" si="2"/>
        <v>100</v>
      </c>
      <c r="K29" s="42">
        <f t="shared" si="2"/>
        <v>18</v>
      </c>
    </row>
    <row r="30" spans="1:11" ht="12.75">
      <c r="A30" s="495" t="s">
        <v>145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</row>
    <row r="31" spans="1:11" ht="63" customHeight="1">
      <c r="A31" s="29" t="s">
        <v>175</v>
      </c>
      <c r="B31" s="29"/>
      <c r="C31" s="38" t="s">
        <v>176</v>
      </c>
      <c r="D31" s="29">
        <v>6.4</v>
      </c>
      <c r="E31" s="29">
        <v>6.4</v>
      </c>
      <c r="F31" s="29"/>
      <c r="G31" s="29"/>
      <c r="H31" s="29"/>
      <c r="I31" s="29"/>
      <c r="J31" s="29"/>
      <c r="K31" s="29"/>
    </row>
    <row r="32" spans="1:11" ht="57.75" customHeight="1">
      <c r="A32" s="30" t="s">
        <v>179</v>
      </c>
      <c r="B32" s="30"/>
      <c r="C32" s="39"/>
      <c r="D32" s="30">
        <v>60</v>
      </c>
      <c r="E32" s="30">
        <v>0</v>
      </c>
      <c r="F32" s="30">
        <v>20</v>
      </c>
      <c r="G32" s="30">
        <v>20</v>
      </c>
      <c r="H32" s="30">
        <v>20</v>
      </c>
      <c r="I32" s="30">
        <v>50</v>
      </c>
      <c r="J32" s="30"/>
      <c r="K32" s="30"/>
    </row>
    <row r="33" spans="1:11" ht="67.5" customHeight="1">
      <c r="A33" s="23" t="s">
        <v>181</v>
      </c>
      <c r="B33" s="23"/>
      <c r="C33" s="27"/>
      <c r="D33" s="30">
        <v>29</v>
      </c>
      <c r="E33" s="30">
        <v>29</v>
      </c>
      <c r="F33" s="30"/>
      <c r="G33" s="30"/>
      <c r="H33" s="30"/>
      <c r="I33" s="30"/>
      <c r="J33" s="30"/>
      <c r="K33" s="30"/>
    </row>
    <row r="34" spans="1:11" ht="66" customHeight="1">
      <c r="A34" s="23" t="s">
        <v>182</v>
      </c>
      <c r="B34" s="23"/>
      <c r="C34" s="27"/>
      <c r="D34" s="30">
        <v>175</v>
      </c>
      <c r="E34" s="30">
        <v>175</v>
      </c>
      <c r="F34" s="30"/>
      <c r="G34" s="30"/>
      <c r="H34" s="30"/>
      <c r="I34" s="30"/>
      <c r="J34" s="30"/>
      <c r="K34" s="30"/>
    </row>
    <row r="35" spans="1:11" ht="93" customHeight="1">
      <c r="A35" s="23" t="s">
        <v>184</v>
      </c>
      <c r="B35" s="23"/>
      <c r="C35" s="27"/>
      <c r="D35" s="30">
        <v>60</v>
      </c>
      <c r="E35" s="30"/>
      <c r="F35" s="30">
        <v>60</v>
      </c>
      <c r="G35" s="30"/>
      <c r="H35" s="30"/>
      <c r="I35" s="30"/>
      <c r="J35" s="30"/>
      <c r="K35" s="30"/>
    </row>
    <row r="36" spans="1:11" ht="40.5" customHeight="1">
      <c r="A36" s="23" t="s">
        <v>185</v>
      </c>
      <c r="B36" s="23"/>
      <c r="C36" s="27"/>
      <c r="D36" s="30">
        <v>21</v>
      </c>
      <c r="E36" s="30">
        <v>21</v>
      </c>
      <c r="F36" s="30"/>
      <c r="G36" s="30"/>
      <c r="H36" s="30"/>
      <c r="I36" s="30"/>
      <c r="J36" s="30"/>
      <c r="K36" s="30"/>
    </row>
    <row r="37" spans="1:11" ht="24.75" customHeight="1">
      <c r="A37" s="23" t="s">
        <v>200</v>
      </c>
      <c r="B37" s="23"/>
      <c r="C37" s="27"/>
      <c r="D37" s="30">
        <v>58</v>
      </c>
      <c r="E37" s="30"/>
      <c r="F37" s="30"/>
      <c r="G37" s="30">
        <v>58</v>
      </c>
      <c r="H37" s="30"/>
      <c r="I37" s="30"/>
      <c r="J37" s="30"/>
      <c r="K37" s="30"/>
    </row>
    <row r="38" spans="1:11" ht="66" customHeight="1">
      <c r="A38" s="23" t="s">
        <v>205</v>
      </c>
      <c r="B38" s="23"/>
      <c r="C38" s="27"/>
      <c r="D38" s="30"/>
      <c r="E38" s="30"/>
      <c r="F38" s="30"/>
      <c r="G38" s="30"/>
      <c r="H38" s="30"/>
      <c r="I38" s="30">
        <v>600</v>
      </c>
      <c r="J38" s="30">
        <v>600</v>
      </c>
      <c r="K38" s="30">
        <v>600</v>
      </c>
    </row>
    <row r="39" spans="1:11" ht="38.25">
      <c r="A39" s="21" t="s">
        <v>158</v>
      </c>
      <c r="B39" s="21"/>
      <c r="C39" s="44"/>
      <c r="D39" s="42">
        <f aca="true" t="shared" si="3" ref="D39:K39">SUM(D31:D38)</f>
        <v>409.4</v>
      </c>
      <c r="E39" s="42">
        <f t="shared" si="3"/>
        <v>231.4</v>
      </c>
      <c r="F39" s="42">
        <f t="shared" si="3"/>
        <v>80</v>
      </c>
      <c r="G39" s="42">
        <f t="shared" si="3"/>
        <v>78</v>
      </c>
      <c r="H39" s="42">
        <f t="shared" si="3"/>
        <v>20</v>
      </c>
      <c r="I39" s="42">
        <f t="shared" si="3"/>
        <v>650</v>
      </c>
      <c r="J39" s="42">
        <f t="shared" si="3"/>
        <v>600</v>
      </c>
      <c r="K39" s="42">
        <f t="shared" si="3"/>
        <v>600</v>
      </c>
    </row>
    <row r="40" spans="1:11" ht="12.75">
      <c r="A40" s="469" t="s">
        <v>146</v>
      </c>
      <c r="B40" s="470"/>
      <c r="C40" s="470"/>
      <c r="D40" s="470"/>
      <c r="E40" s="470"/>
      <c r="F40" s="470"/>
      <c r="G40" s="470"/>
      <c r="H40" s="470"/>
      <c r="I40" s="470"/>
      <c r="J40" s="470"/>
      <c r="K40" s="470"/>
    </row>
    <row r="41" spans="1:12" ht="58.5" customHeight="1">
      <c r="A41" s="24" t="s">
        <v>186</v>
      </c>
      <c r="B41" s="24"/>
      <c r="C41" s="25" t="s">
        <v>176</v>
      </c>
      <c r="D41" s="29">
        <v>254</v>
      </c>
      <c r="E41" s="29"/>
      <c r="F41" s="29">
        <v>254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2"/>
    </row>
    <row r="42" spans="1:11" ht="26.25" customHeight="1">
      <c r="A42" s="23" t="s">
        <v>208</v>
      </c>
      <c r="B42" s="23"/>
      <c r="C42" s="27"/>
      <c r="D42" s="23"/>
      <c r="E42" s="23"/>
      <c r="F42" s="23"/>
      <c r="G42" s="23"/>
      <c r="H42" s="23"/>
      <c r="I42" s="30">
        <v>4000</v>
      </c>
      <c r="J42" s="30">
        <v>4000</v>
      </c>
      <c r="K42" s="30">
        <v>4000</v>
      </c>
    </row>
    <row r="43" spans="1:11" ht="12.75">
      <c r="A43" s="23"/>
      <c r="B43" s="23"/>
      <c r="C43" s="27"/>
      <c r="D43" s="23"/>
      <c r="E43" s="23"/>
      <c r="F43" s="23"/>
      <c r="G43" s="23"/>
      <c r="H43" s="23"/>
      <c r="I43" s="23"/>
      <c r="J43" s="23"/>
      <c r="K43" s="23"/>
    </row>
    <row r="44" spans="1:11" ht="25.5">
      <c r="A44" s="21" t="s">
        <v>159</v>
      </c>
      <c r="B44" s="21"/>
      <c r="C44" s="44"/>
      <c r="D44" s="42">
        <f aca="true" t="shared" si="4" ref="D44:K44">SUM(D41:D43)</f>
        <v>254</v>
      </c>
      <c r="E44" s="42">
        <f t="shared" si="4"/>
        <v>0</v>
      </c>
      <c r="F44" s="42">
        <f t="shared" si="4"/>
        <v>254</v>
      </c>
      <c r="G44" s="42">
        <f t="shared" si="4"/>
        <v>0</v>
      </c>
      <c r="H44" s="42">
        <f t="shared" si="4"/>
        <v>0</v>
      </c>
      <c r="I44" s="42">
        <f t="shared" si="4"/>
        <v>4000</v>
      </c>
      <c r="J44" s="42">
        <f t="shared" si="4"/>
        <v>4000</v>
      </c>
      <c r="K44" s="42">
        <f t="shared" si="4"/>
        <v>4000</v>
      </c>
    </row>
    <row r="45" spans="1:11" ht="12.75">
      <c r="A45" s="490" t="s">
        <v>147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2"/>
    </row>
    <row r="46" spans="1:11" ht="52.5" customHeight="1">
      <c r="A46" s="28" t="s">
        <v>192</v>
      </c>
      <c r="B46" s="29"/>
      <c r="C46" s="38"/>
      <c r="D46" s="29">
        <v>0.69</v>
      </c>
      <c r="E46" s="29">
        <v>0.3</v>
      </c>
      <c r="F46" s="29">
        <v>0.39</v>
      </c>
      <c r="G46" s="29"/>
      <c r="H46" s="29"/>
      <c r="I46" s="29"/>
      <c r="J46" s="29"/>
      <c r="K46" s="29"/>
    </row>
    <row r="47" spans="1:11" ht="63.75">
      <c r="A47" s="31" t="s">
        <v>193</v>
      </c>
      <c r="B47" s="30"/>
      <c r="C47" s="39"/>
      <c r="D47" s="30">
        <v>2.2</v>
      </c>
      <c r="E47" s="30">
        <v>2.2</v>
      </c>
      <c r="F47" s="30">
        <v>0</v>
      </c>
      <c r="G47" s="30"/>
      <c r="H47" s="30"/>
      <c r="I47" s="30"/>
      <c r="J47" s="30"/>
      <c r="K47" s="30"/>
    </row>
    <row r="48" spans="1:11" ht="38.25">
      <c r="A48" s="31" t="s">
        <v>207</v>
      </c>
      <c r="B48" s="30"/>
      <c r="C48" s="39"/>
      <c r="D48" s="30"/>
      <c r="E48" s="30"/>
      <c r="F48" s="30"/>
      <c r="G48" s="30"/>
      <c r="H48" s="30"/>
      <c r="I48" s="30">
        <v>40</v>
      </c>
      <c r="J48" s="30">
        <v>40</v>
      </c>
      <c r="K48" s="30">
        <v>40</v>
      </c>
    </row>
    <row r="49" spans="1:11" ht="12.75">
      <c r="A49" s="31"/>
      <c r="B49" s="23"/>
      <c r="C49" s="27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31"/>
      <c r="B50" s="23"/>
      <c r="C50" s="27"/>
      <c r="D50" s="23"/>
      <c r="E50" s="23"/>
      <c r="F50" s="23"/>
      <c r="G50" s="23"/>
      <c r="H50" s="23"/>
      <c r="I50" s="23"/>
      <c r="J50" s="23"/>
      <c r="K50" s="23"/>
    </row>
    <row r="51" spans="1:11" ht="12.75">
      <c r="A51" s="31"/>
      <c r="B51" s="23"/>
      <c r="C51" s="27"/>
      <c r="D51" s="23"/>
      <c r="E51" s="23"/>
      <c r="F51" s="23"/>
      <c r="G51" s="23"/>
      <c r="H51" s="23"/>
      <c r="I51" s="23"/>
      <c r="J51" s="23"/>
      <c r="K51" s="23"/>
    </row>
    <row r="52" spans="1:12" ht="25.5">
      <c r="A52" s="21" t="s">
        <v>161</v>
      </c>
      <c r="B52" s="23"/>
      <c r="C52" s="27"/>
      <c r="D52" s="42">
        <f>SUM(D46:D51)</f>
        <v>2.89</v>
      </c>
      <c r="E52" s="42">
        <f aca="true" t="shared" si="5" ref="E52:K52">SUM(E46:E51)</f>
        <v>2.5</v>
      </c>
      <c r="F52" s="42">
        <f t="shared" si="5"/>
        <v>0.39</v>
      </c>
      <c r="G52" s="42">
        <f t="shared" si="5"/>
        <v>0</v>
      </c>
      <c r="H52" s="42">
        <f t="shared" si="5"/>
        <v>0</v>
      </c>
      <c r="I52" s="42">
        <f t="shared" si="5"/>
        <v>40</v>
      </c>
      <c r="J52" s="42">
        <f t="shared" si="5"/>
        <v>40</v>
      </c>
      <c r="K52" s="45">
        <f t="shared" si="5"/>
        <v>40</v>
      </c>
      <c r="L52" s="46"/>
    </row>
    <row r="53" spans="1:11" ht="16.5" thickBot="1">
      <c r="A53" s="54" t="s">
        <v>160</v>
      </c>
      <c r="B53" s="55"/>
      <c r="C53" s="56"/>
      <c r="D53" s="57">
        <f aca="true" t="shared" si="6" ref="D53:K53">SUM(D26+D29+D39+D44+D52)</f>
        <v>3769.29</v>
      </c>
      <c r="E53" s="57">
        <f t="shared" si="6"/>
        <v>233.9</v>
      </c>
      <c r="F53" s="57">
        <f t="shared" si="6"/>
        <v>334.39</v>
      </c>
      <c r="G53" s="57">
        <f t="shared" si="6"/>
        <v>78</v>
      </c>
      <c r="H53" s="57">
        <f t="shared" si="6"/>
        <v>1595</v>
      </c>
      <c r="I53" s="57">
        <f t="shared" si="6"/>
        <v>5061</v>
      </c>
      <c r="J53" s="57">
        <f t="shared" si="6"/>
        <v>4740</v>
      </c>
      <c r="K53" s="57">
        <f t="shared" si="6"/>
        <v>4658</v>
      </c>
    </row>
    <row r="54" spans="1:11" ht="24.75" customHeight="1" thickBot="1">
      <c r="A54" s="58" t="s">
        <v>210</v>
      </c>
      <c r="B54" s="59"/>
      <c r="C54" s="60"/>
      <c r="D54" s="61">
        <f aca="true" t="shared" si="7" ref="D54:K54">SUM(D19+D22+D53)</f>
        <v>3769.29</v>
      </c>
      <c r="E54" s="61">
        <f t="shared" si="7"/>
        <v>233.9</v>
      </c>
      <c r="F54" s="61">
        <f t="shared" si="7"/>
        <v>334.39</v>
      </c>
      <c r="G54" s="61">
        <f t="shared" si="7"/>
        <v>78</v>
      </c>
      <c r="H54" s="61">
        <f t="shared" si="7"/>
        <v>1595</v>
      </c>
      <c r="I54" s="61">
        <f t="shared" si="7"/>
        <v>5061</v>
      </c>
      <c r="J54" s="61">
        <f t="shared" si="7"/>
        <v>4740</v>
      </c>
      <c r="K54" s="62">
        <f t="shared" si="7"/>
        <v>4658</v>
      </c>
    </row>
    <row r="55" spans="1:11" ht="17.25" thickBot="1">
      <c r="A55" s="497" t="s">
        <v>218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9"/>
    </row>
    <row r="56" spans="1:11" ht="12.75">
      <c r="A56" s="500" t="s">
        <v>151</v>
      </c>
      <c r="B56" s="501"/>
      <c r="C56" s="501"/>
      <c r="D56" s="501"/>
      <c r="E56" s="501"/>
      <c r="F56" s="501"/>
      <c r="G56" s="501"/>
      <c r="H56" s="501"/>
      <c r="I56" s="501"/>
      <c r="J56" s="501"/>
      <c r="K56" s="501"/>
    </row>
    <row r="57" spans="1:11" ht="12.75">
      <c r="A57" s="469" t="s">
        <v>144</v>
      </c>
      <c r="B57" s="470"/>
      <c r="C57" s="470"/>
      <c r="D57" s="470"/>
      <c r="E57" s="470"/>
      <c r="F57" s="470"/>
      <c r="G57" s="470"/>
      <c r="H57" s="470"/>
      <c r="I57" s="470"/>
      <c r="J57" s="470"/>
      <c r="K57" s="470"/>
    </row>
    <row r="58" spans="1:11" ht="12.75">
      <c r="A58" s="24" t="s">
        <v>211</v>
      </c>
      <c r="B58" s="24"/>
      <c r="C58" s="25"/>
      <c r="D58" s="29">
        <v>10</v>
      </c>
      <c r="E58" s="29"/>
      <c r="F58" s="29"/>
      <c r="G58" s="29"/>
      <c r="H58" s="29"/>
      <c r="I58" s="29"/>
      <c r="J58" s="29"/>
      <c r="K58" s="29"/>
    </row>
    <row r="59" spans="1:11" ht="12.75">
      <c r="A59" s="21" t="s">
        <v>157</v>
      </c>
      <c r="B59" s="23"/>
      <c r="C59" s="27"/>
      <c r="D59" s="42">
        <f>SUM(D58)</f>
        <v>10</v>
      </c>
      <c r="E59" s="42">
        <f aca="true" t="shared" si="8" ref="E59:K59">SUM(E58)</f>
        <v>0</v>
      </c>
      <c r="F59" s="42">
        <f t="shared" si="8"/>
        <v>0</v>
      </c>
      <c r="G59" s="42">
        <f t="shared" si="8"/>
        <v>0</v>
      </c>
      <c r="H59" s="42">
        <f t="shared" si="8"/>
        <v>0</v>
      </c>
      <c r="I59" s="42">
        <f t="shared" si="8"/>
        <v>0</v>
      </c>
      <c r="J59" s="42">
        <f t="shared" si="8"/>
        <v>0</v>
      </c>
      <c r="K59" s="42">
        <f t="shared" si="8"/>
        <v>0</v>
      </c>
    </row>
    <row r="60" spans="1:11" ht="16.5" thickBot="1">
      <c r="A60" s="54" t="s">
        <v>160</v>
      </c>
      <c r="B60" s="55"/>
      <c r="C60" s="56"/>
      <c r="D60" s="57">
        <f>SUM(D59)</f>
        <v>10</v>
      </c>
      <c r="E60" s="57">
        <f aca="true" t="shared" si="9" ref="E60:K61">SUM(E59)</f>
        <v>0</v>
      </c>
      <c r="F60" s="57">
        <f t="shared" si="9"/>
        <v>0</v>
      </c>
      <c r="G60" s="57">
        <f t="shared" si="9"/>
        <v>0</v>
      </c>
      <c r="H60" s="57">
        <f t="shared" si="9"/>
        <v>0</v>
      </c>
      <c r="I60" s="57">
        <f t="shared" si="9"/>
        <v>0</v>
      </c>
      <c r="J60" s="57">
        <f t="shared" si="9"/>
        <v>0</v>
      </c>
      <c r="K60" s="57">
        <f t="shared" si="9"/>
        <v>0</v>
      </c>
    </row>
    <row r="61" spans="1:11" ht="17.25" thickBot="1">
      <c r="A61" s="58" t="s">
        <v>212</v>
      </c>
      <c r="B61" s="59"/>
      <c r="C61" s="60"/>
      <c r="D61" s="61">
        <f>SUM(D60)</f>
        <v>10</v>
      </c>
      <c r="E61" s="61">
        <f t="shared" si="9"/>
        <v>0</v>
      </c>
      <c r="F61" s="61">
        <f t="shared" si="9"/>
        <v>0</v>
      </c>
      <c r="G61" s="61">
        <f t="shared" si="9"/>
        <v>0</v>
      </c>
      <c r="H61" s="61">
        <f t="shared" si="9"/>
        <v>0</v>
      </c>
      <c r="I61" s="61">
        <f t="shared" si="9"/>
        <v>0</v>
      </c>
      <c r="J61" s="61">
        <f t="shared" si="9"/>
        <v>0</v>
      </c>
      <c r="K61" s="62">
        <f t="shared" si="9"/>
        <v>0</v>
      </c>
    </row>
    <row r="62" spans="1:11" ht="17.25" thickBot="1">
      <c r="A62" s="497" t="s">
        <v>220</v>
      </c>
      <c r="B62" s="498"/>
      <c r="C62" s="498"/>
      <c r="D62" s="498"/>
      <c r="E62" s="498"/>
      <c r="F62" s="498"/>
      <c r="G62" s="498"/>
      <c r="H62" s="498"/>
      <c r="I62" s="498"/>
      <c r="J62" s="498"/>
      <c r="K62" s="499"/>
    </row>
    <row r="63" spans="1:11" ht="12.75">
      <c r="A63" s="490" t="s">
        <v>151</v>
      </c>
      <c r="B63" s="491"/>
      <c r="C63" s="491"/>
      <c r="D63" s="491"/>
      <c r="E63" s="491"/>
      <c r="F63" s="491"/>
      <c r="G63" s="491"/>
      <c r="H63" s="491"/>
      <c r="I63" s="491"/>
      <c r="J63" s="491"/>
      <c r="K63" s="491"/>
    </row>
    <row r="64" spans="1:11" ht="12.75">
      <c r="A64" s="469" t="s">
        <v>144</v>
      </c>
      <c r="B64" s="470"/>
      <c r="C64" s="470"/>
      <c r="D64" s="470"/>
      <c r="E64" s="470"/>
      <c r="F64" s="470"/>
      <c r="G64" s="470"/>
      <c r="H64" s="470"/>
      <c r="I64" s="470"/>
      <c r="J64" s="470"/>
      <c r="K64" s="470"/>
    </row>
    <row r="65" spans="1:11" ht="12.75">
      <c r="A65" s="24" t="s">
        <v>143</v>
      </c>
      <c r="B65" s="24"/>
      <c r="C65" s="25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51" t="s">
        <v>157</v>
      </c>
      <c r="B66" s="52"/>
      <c r="C66" s="53"/>
      <c r="D66" s="52"/>
      <c r="E66" s="52"/>
      <c r="F66" s="52"/>
      <c r="G66" s="52"/>
      <c r="H66" s="52"/>
      <c r="I66" s="52"/>
      <c r="J66" s="52"/>
      <c r="K66" s="52"/>
    </row>
    <row r="67" spans="1:11" ht="12.75">
      <c r="A67" s="490" t="s">
        <v>145</v>
      </c>
      <c r="B67" s="491"/>
      <c r="C67" s="491"/>
      <c r="D67" s="491"/>
      <c r="E67" s="491"/>
      <c r="F67" s="491"/>
      <c r="G67" s="491"/>
      <c r="H67" s="491"/>
      <c r="I67" s="491"/>
      <c r="J67" s="491"/>
      <c r="K67" s="492"/>
    </row>
    <row r="68" spans="1:11" ht="87.75" customHeight="1">
      <c r="A68" s="23" t="s">
        <v>183</v>
      </c>
      <c r="B68" s="23"/>
      <c r="C68" s="27" t="s">
        <v>190</v>
      </c>
      <c r="D68" s="30">
        <v>93</v>
      </c>
      <c r="E68" s="30">
        <v>93</v>
      </c>
      <c r="F68" s="30"/>
      <c r="G68" s="30"/>
      <c r="H68" s="30"/>
      <c r="I68" s="30"/>
      <c r="J68" s="30"/>
      <c r="K68" s="30"/>
    </row>
    <row r="69" spans="1:11" ht="37.5" customHeight="1">
      <c r="A69" s="21" t="s">
        <v>158</v>
      </c>
      <c r="B69" s="21"/>
      <c r="C69" s="44"/>
      <c r="D69" s="42">
        <f>SUM(D68)</f>
        <v>93</v>
      </c>
      <c r="E69" s="42">
        <f aca="true" t="shared" si="10" ref="E69:K69">SUM(E68)</f>
        <v>93</v>
      </c>
      <c r="F69" s="42">
        <f t="shared" si="10"/>
        <v>0</v>
      </c>
      <c r="G69" s="42">
        <f t="shared" si="10"/>
        <v>0</v>
      </c>
      <c r="H69" s="42">
        <f t="shared" si="10"/>
        <v>0</v>
      </c>
      <c r="I69" s="42">
        <f t="shared" si="10"/>
        <v>0</v>
      </c>
      <c r="J69" s="42">
        <f t="shared" si="10"/>
        <v>0</v>
      </c>
      <c r="K69" s="42">
        <f t="shared" si="10"/>
        <v>0</v>
      </c>
    </row>
    <row r="70" spans="1:11" ht="12.75">
      <c r="A70" s="490" t="s">
        <v>146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2"/>
    </row>
    <row r="71" spans="1:12" ht="63" customHeight="1">
      <c r="A71" s="23" t="s">
        <v>187</v>
      </c>
      <c r="B71" s="23"/>
      <c r="C71" s="27" t="s">
        <v>190</v>
      </c>
      <c r="D71" s="30">
        <v>1650</v>
      </c>
      <c r="E71" s="30">
        <v>0</v>
      </c>
      <c r="F71" s="30">
        <v>0</v>
      </c>
      <c r="G71" s="30">
        <v>1000</v>
      </c>
      <c r="H71" s="30">
        <v>650</v>
      </c>
      <c r="I71" s="30">
        <v>645</v>
      </c>
      <c r="J71" s="30">
        <v>0</v>
      </c>
      <c r="K71" s="30">
        <v>0</v>
      </c>
      <c r="L71" s="32"/>
    </row>
    <row r="72" spans="1:11" ht="25.5">
      <c r="A72" s="21" t="s">
        <v>159</v>
      </c>
      <c r="B72" s="23"/>
      <c r="C72" s="27"/>
      <c r="D72" s="42">
        <f>SUM(D71)</f>
        <v>1650</v>
      </c>
      <c r="E72" s="42">
        <f aca="true" t="shared" si="11" ref="E72:K72">SUM(E71)</f>
        <v>0</v>
      </c>
      <c r="F72" s="42">
        <f t="shared" si="11"/>
        <v>0</v>
      </c>
      <c r="G72" s="42">
        <f t="shared" si="11"/>
        <v>1000</v>
      </c>
      <c r="H72" s="42">
        <f t="shared" si="11"/>
        <v>650</v>
      </c>
      <c r="I72" s="42">
        <f t="shared" si="11"/>
        <v>645</v>
      </c>
      <c r="J72" s="42">
        <f t="shared" si="11"/>
        <v>0</v>
      </c>
      <c r="K72" s="42">
        <f t="shared" si="11"/>
        <v>0</v>
      </c>
    </row>
    <row r="73" spans="1:11" ht="12.75">
      <c r="A73" s="490" t="s">
        <v>147</v>
      </c>
      <c r="B73" s="491"/>
      <c r="C73" s="491"/>
      <c r="D73" s="491"/>
      <c r="E73" s="491"/>
      <c r="F73" s="491"/>
      <c r="G73" s="491"/>
      <c r="H73" s="491"/>
      <c r="I73" s="491"/>
      <c r="J73" s="491"/>
      <c r="K73" s="492"/>
    </row>
    <row r="74" spans="1:11" ht="64.5" customHeight="1">
      <c r="A74" s="31" t="s">
        <v>196</v>
      </c>
      <c r="B74" s="30"/>
      <c r="C74" s="39"/>
      <c r="D74" s="30">
        <v>4.4</v>
      </c>
      <c r="E74" s="30"/>
      <c r="F74" s="30"/>
      <c r="G74" s="30">
        <v>4.4</v>
      </c>
      <c r="H74" s="30">
        <v>0</v>
      </c>
      <c r="I74" s="30">
        <v>4.3</v>
      </c>
      <c r="J74" s="30"/>
      <c r="K74" s="30"/>
    </row>
    <row r="75" spans="1:11" ht="75" customHeight="1">
      <c r="A75" s="31" t="s">
        <v>197</v>
      </c>
      <c r="B75" s="30"/>
      <c r="C75" s="39"/>
      <c r="D75" s="30">
        <v>13</v>
      </c>
      <c r="E75" s="30"/>
      <c r="F75" s="30"/>
      <c r="G75" s="30">
        <v>13</v>
      </c>
      <c r="H75" s="30">
        <v>0</v>
      </c>
      <c r="I75" s="30"/>
      <c r="J75" s="30"/>
      <c r="K75" s="30"/>
    </row>
    <row r="76" spans="1:15" ht="25.5">
      <c r="A76" s="21" t="s">
        <v>161</v>
      </c>
      <c r="B76" s="23"/>
      <c r="C76" s="27"/>
      <c r="D76" s="42">
        <f>SUM(D74:D75)</f>
        <v>17.4</v>
      </c>
      <c r="E76" s="42">
        <f aca="true" t="shared" si="12" ref="E76:K76">SUM(E74:E75)</f>
        <v>0</v>
      </c>
      <c r="F76" s="42">
        <f t="shared" si="12"/>
        <v>0</v>
      </c>
      <c r="G76" s="42">
        <f t="shared" si="12"/>
        <v>17.4</v>
      </c>
      <c r="H76" s="42">
        <f t="shared" si="12"/>
        <v>0</v>
      </c>
      <c r="I76" s="42">
        <f t="shared" si="12"/>
        <v>4.3</v>
      </c>
      <c r="J76" s="42">
        <f t="shared" si="12"/>
        <v>0</v>
      </c>
      <c r="K76" s="42">
        <f t="shared" si="12"/>
        <v>0</v>
      </c>
      <c r="O76" t="s">
        <v>213</v>
      </c>
    </row>
    <row r="77" spans="1:11" ht="16.5" thickBot="1">
      <c r="A77" s="54" t="s">
        <v>160</v>
      </c>
      <c r="B77" s="55"/>
      <c r="C77" s="56"/>
      <c r="D77" s="57">
        <f>SUM(D66+D69+D72+D76)</f>
        <v>1760.4</v>
      </c>
      <c r="E77" s="57">
        <f aca="true" t="shared" si="13" ref="E77:K77">SUM(E66+E69+E72+E76)</f>
        <v>93</v>
      </c>
      <c r="F77" s="57">
        <f t="shared" si="13"/>
        <v>0</v>
      </c>
      <c r="G77" s="57">
        <f t="shared" si="13"/>
        <v>1017.4</v>
      </c>
      <c r="H77" s="57">
        <f t="shared" si="13"/>
        <v>650</v>
      </c>
      <c r="I77" s="57">
        <f t="shared" si="13"/>
        <v>649.3</v>
      </c>
      <c r="J77" s="57">
        <f t="shared" si="13"/>
        <v>0</v>
      </c>
      <c r="K77" s="57">
        <f t="shared" si="13"/>
        <v>0</v>
      </c>
    </row>
    <row r="78" spans="1:11" ht="21.75" customHeight="1" thickBot="1">
      <c r="A78" s="58" t="s">
        <v>214</v>
      </c>
      <c r="B78" s="59"/>
      <c r="C78" s="60"/>
      <c r="D78" s="61">
        <f>SUM(D77)</f>
        <v>1760.4</v>
      </c>
      <c r="E78" s="61">
        <f aca="true" t="shared" si="14" ref="E78:K78">SUM(E77)</f>
        <v>93</v>
      </c>
      <c r="F78" s="61">
        <f t="shared" si="14"/>
        <v>0</v>
      </c>
      <c r="G78" s="61">
        <f t="shared" si="14"/>
        <v>1017.4</v>
      </c>
      <c r="H78" s="61">
        <f t="shared" si="14"/>
        <v>650</v>
      </c>
      <c r="I78" s="61">
        <f t="shared" si="14"/>
        <v>649.3</v>
      </c>
      <c r="J78" s="61">
        <f t="shared" si="14"/>
        <v>0</v>
      </c>
      <c r="K78" s="61">
        <f t="shared" si="14"/>
        <v>0</v>
      </c>
    </row>
    <row r="79" spans="1:11" ht="17.25" thickBot="1">
      <c r="A79" s="497" t="s">
        <v>221</v>
      </c>
      <c r="B79" s="498"/>
      <c r="C79" s="498"/>
      <c r="D79" s="498"/>
      <c r="E79" s="498"/>
      <c r="F79" s="498"/>
      <c r="G79" s="498"/>
      <c r="H79" s="498"/>
      <c r="I79" s="498"/>
      <c r="J79" s="498"/>
      <c r="K79" s="499"/>
    </row>
    <row r="80" spans="1:11" ht="12.75">
      <c r="A80" s="500" t="s">
        <v>151</v>
      </c>
      <c r="B80" s="501"/>
      <c r="C80" s="501"/>
      <c r="D80" s="501"/>
      <c r="E80" s="501"/>
      <c r="F80" s="501"/>
      <c r="G80" s="501"/>
      <c r="H80" s="501"/>
      <c r="I80" s="501"/>
      <c r="J80" s="501"/>
      <c r="K80" s="501"/>
    </row>
    <row r="81" spans="1:11" ht="12.75">
      <c r="A81" s="469" t="s">
        <v>144</v>
      </c>
      <c r="B81" s="470"/>
      <c r="C81" s="470"/>
      <c r="D81" s="470"/>
      <c r="E81" s="470"/>
      <c r="F81" s="470"/>
      <c r="G81" s="470"/>
      <c r="H81" s="470"/>
      <c r="I81" s="470"/>
      <c r="J81" s="470"/>
      <c r="K81" s="470"/>
    </row>
    <row r="82" spans="1:11" ht="12.75">
      <c r="A82" s="24"/>
      <c r="B82" s="24"/>
      <c r="C82" s="25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1" t="s">
        <v>157</v>
      </c>
      <c r="B83" s="23"/>
      <c r="C83" s="27"/>
      <c r="D83" s="42">
        <f aca="true" t="shared" si="15" ref="D83:K83">SUM(D82)</f>
        <v>0</v>
      </c>
      <c r="E83" s="42">
        <f t="shared" si="15"/>
        <v>0</v>
      </c>
      <c r="F83" s="42">
        <f t="shared" si="15"/>
        <v>0</v>
      </c>
      <c r="G83" s="42">
        <f t="shared" si="15"/>
        <v>0</v>
      </c>
      <c r="H83" s="42">
        <f t="shared" si="15"/>
        <v>0</v>
      </c>
      <c r="I83" s="42">
        <f t="shared" si="15"/>
        <v>0</v>
      </c>
      <c r="J83" s="42">
        <f t="shared" si="15"/>
        <v>0</v>
      </c>
      <c r="K83" s="42">
        <f t="shared" si="15"/>
        <v>0</v>
      </c>
    </row>
    <row r="84" spans="1:11" ht="15.75">
      <c r="A84" s="14" t="s">
        <v>160</v>
      </c>
      <c r="B84" s="15"/>
      <c r="C84" s="16"/>
      <c r="D84" s="43">
        <f aca="true" t="shared" si="16" ref="D84:K85">SUM(D83)</f>
        <v>0</v>
      </c>
      <c r="E84" s="43">
        <f t="shared" si="16"/>
        <v>0</v>
      </c>
      <c r="F84" s="43">
        <f t="shared" si="16"/>
        <v>0</v>
      </c>
      <c r="G84" s="43">
        <f t="shared" si="16"/>
        <v>0</v>
      </c>
      <c r="H84" s="43">
        <f t="shared" si="16"/>
        <v>0</v>
      </c>
      <c r="I84" s="43">
        <f t="shared" si="16"/>
        <v>0</v>
      </c>
      <c r="J84" s="43">
        <f t="shared" si="16"/>
        <v>0</v>
      </c>
      <c r="K84" s="43">
        <f t="shared" si="16"/>
        <v>0</v>
      </c>
    </row>
    <row r="85" spans="1:11" ht="17.25" thickBot="1">
      <c r="A85" s="47" t="s">
        <v>215</v>
      </c>
      <c r="B85" s="48"/>
      <c r="C85" s="49"/>
      <c r="D85" s="50">
        <f t="shared" si="16"/>
        <v>0</v>
      </c>
      <c r="E85" s="50">
        <f t="shared" si="16"/>
        <v>0</v>
      </c>
      <c r="F85" s="50">
        <f t="shared" si="16"/>
        <v>0</v>
      </c>
      <c r="G85" s="50">
        <f t="shared" si="16"/>
        <v>0</v>
      </c>
      <c r="H85" s="50">
        <f t="shared" si="16"/>
        <v>0</v>
      </c>
      <c r="I85" s="50">
        <f t="shared" si="16"/>
        <v>0</v>
      </c>
      <c r="J85" s="50">
        <f t="shared" si="16"/>
        <v>0</v>
      </c>
      <c r="K85" s="50">
        <f t="shared" si="16"/>
        <v>0</v>
      </c>
    </row>
    <row r="86" spans="1:11" s="1" customFormat="1" ht="17.25" thickBot="1">
      <c r="A86" s="497" t="s">
        <v>216</v>
      </c>
      <c r="B86" s="498"/>
      <c r="C86" s="498"/>
      <c r="D86" s="498"/>
      <c r="E86" s="498"/>
      <c r="F86" s="498"/>
      <c r="G86" s="498"/>
      <c r="H86" s="498"/>
      <c r="I86" s="498"/>
      <c r="J86" s="498"/>
      <c r="K86" s="499"/>
    </row>
    <row r="87" spans="1:11" ht="12.75">
      <c r="A87" s="471" t="s">
        <v>140</v>
      </c>
      <c r="B87" s="472"/>
      <c r="C87" s="472"/>
      <c r="D87" s="472"/>
      <c r="E87" s="472"/>
      <c r="F87" s="472"/>
      <c r="G87" s="472"/>
      <c r="H87" s="472"/>
      <c r="I87" s="472"/>
      <c r="J87" s="472"/>
      <c r="K87" s="472"/>
    </row>
    <row r="88" spans="1:11" ht="38.25">
      <c r="A88" s="33" t="s">
        <v>201</v>
      </c>
      <c r="B88" s="34" t="s">
        <v>202</v>
      </c>
      <c r="C88" s="12" t="s">
        <v>203</v>
      </c>
      <c r="D88" s="41">
        <v>458</v>
      </c>
      <c r="E88" s="36"/>
      <c r="F88" s="36">
        <v>458</v>
      </c>
      <c r="G88" s="36"/>
      <c r="H88" s="36"/>
      <c r="I88" s="36"/>
      <c r="J88" s="36"/>
      <c r="K88" s="36"/>
    </row>
    <row r="89" spans="1:11" ht="38.25">
      <c r="A89" s="107" t="s">
        <v>253</v>
      </c>
      <c r="B89" s="35"/>
      <c r="C89" s="6"/>
      <c r="D89" s="40">
        <f>SUM(D90:D92)</f>
        <v>7434</v>
      </c>
      <c r="E89" s="37"/>
      <c r="F89" s="37"/>
      <c r="G89" s="37"/>
      <c r="H89" s="37"/>
      <c r="I89" s="37"/>
      <c r="J89" s="37"/>
      <c r="K89" s="37"/>
    </row>
    <row r="90" spans="1:11" ht="30">
      <c r="A90" s="99" t="s">
        <v>256</v>
      </c>
      <c r="B90" s="100"/>
      <c r="C90" s="101"/>
      <c r="D90" s="102">
        <v>1963</v>
      </c>
      <c r="E90" s="102"/>
      <c r="F90" s="102"/>
      <c r="G90" s="102"/>
      <c r="H90" s="102"/>
      <c r="I90" s="102"/>
      <c r="J90" s="102"/>
      <c r="K90" s="102"/>
    </row>
    <row r="91" spans="1:11" ht="15.75" customHeight="1">
      <c r="A91" s="94" t="s">
        <v>257</v>
      </c>
      <c r="B91" s="100"/>
      <c r="C91" s="101"/>
      <c r="D91" s="102">
        <v>4825</v>
      </c>
      <c r="E91" s="102"/>
      <c r="F91" s="102"/>
      <c r="G91" s="102"/>
      <c r="H91" s="102"/>
      <c r="I91" s="102"/>
      <c r="J91" s="102"/>
      <c r="K91" s="102"/>
    </row>
    <row r="92" spans="1:11" ht="30">
      <c r="A92" s="94" t="s">
        <v>258</v>
      </c>
      <c r="B92" s="100"/>
      <c r="C92" s="101"/>
      <c r="D92" s="102">
        <v>646</v>
      </c>
      <c r="E92" s="102"/>
      <c r="F92" s="102"/>
      <c r="G92" s="102"/>
      <c r="H92" s="102"/>
      <c r="I92" s="102"/>
      <c r="J92" s="102"/>
      <c r="K92" s="102"/>
    </row>
    <row r="93" spans="1:11" ht="28.5" customHeight="1">
      <c r="A93" s="93" t="s">
        <v>155</v>
      </c>
      <c r="B93" s="5"/>
      <c r="C93" s="6"/>
      <c r="D93" s="40">
        <f>SUM(D88:D89)</f>
        <v>7892</v>
      </c>
      <c r="E93" s="40">
        <f aca="true" t="shared" si="17" ref="E93:K93">SUM(E88:E89)</f>
        <v>0</v>
      </c>
      <c r="F93" s="40">
        <f t="shared" si="17"/>
        <v>458</v>
      </c>
      <c r="G93" s="40">
        <f t="shared" si="17"/>
        <v>0</v>
      </c>
      <c r="H93" s="40">
        <f t="shared" si="17"/>
        <v>0</v>
      </c>
      <c r="I93" s="40">
        <f t="shared" si="17"/>
        <v>0</v>
      </c>
      <c r="J93" s="40">
        <f t="shared" si="17"/>
        <v>0</v>
      </c>
      <c r="K93" s="40">
        <f t="shared" si="17"/>
        <v>0</v>
      </c>
    </row>
    <row r="94" spans="1:11" ht="12.75">
      <c r="A94" s="473" t="s">
        <v>141</v>
      </c>
      <c r="B94" s="474"/>
      <c r="C94" s="474"/>
      <c r="D94" s="474"/>
      <c r="E94" s="474"/>
      <c r="F94" s="474"/>
      <c r="G94" s="474"/>
      <c r="H94" s="474"/>
      <c r="I94" s="474"/>
      <c r="J94" s="474"/>
      <c r="K94" s="474"/>
    </row>
    <row r="95" spans="1:11" ht="38.25">
      <c r="A95" s="108" t="s">
        <v>253</v>
      </c>
      <c r="B95" s="110"/>
      <c r="C95" s="111"/>
      <c r="D95" s="112">
        <f>SUM(D96:D100)</f>
        <v>6330</v>
      </c>
      <c r="E95" s="113"/>
      <c r="F95" s="113"/>
      <c r="G95" s="113"/>
      <c r="H95" s="113"/>
      <c r="I95" s="113"/>
      <c r="J95" s="113"/>
      <c r="K95" s="113"/>
    </row>
    <row r="96" spans="1:11" ht="38.25">
      <c r="A96" s="109" t="s">
        <v>259</v>
      </c>
      <c r="B96" s="110"/>
      <c r="C96" s="111"/>
      <c r="D96" s="113">
        <v>406</v>
      </c>
      <c r="E96" s="113"/>
      <c r="F96" s="113"/>
      <c r="G96" s="113"/>
      <c r="H96" s="113"/>
      <c r="I96" s="113"/>
      <c r="J96" s="113"/>
      <c r="K96" s="113"/>
    </row>
    <row r="97" spans="1:11" ht="25.5">
      <c r="A97" s="109" t="s">
        <v>260</v>
      </c>
      <c r="B97" s="110"/>
      <c r="C97" s="111"/>
      <c r="D97" s="113">
        <v>500</v>
      </c>
      <c r="E97" s="113"/>
      <c r="F97" s="113"/>
      <c r="G97" s="113"/>
      <c r="H97" s="113"/>
      <c r="I97" s="113"/>
      <c r="J97" s="113"/>
      <c r="K97" s="113"/>
    </row>
    <row r="98" spans="1:11" ht="51">
      <c r="A98" s="109" t="s">
        <v>261</v>
      </c>
      <c r="B98" s="110"/>
      <c r="C98" s="111"/>
      <c r="D98" s="113">
        <v>1187</v>
      </c>
      <c r="E98" s="113"/>
      <c r="F98" s="113"/>
      <c r="G98" s="113"/>
      <c r="H98" s="113"/>
      <c r="I98" s="113"/>
      <c r="J98" s="113"/>
      <c r="K98" s="113"/>
    </row>
    <row r="99" spans="1:11" ht="51">
      <c r="A99" s="109" t="s">
        <v>262</v>
      </c>
      <c r="B99" s="110"/>
      <c r="C99" s="111"/>
      <c r="D99" s="113">
        <v>1129</v>
      </c>
      <c r="E99" s="113"/>
      <c r="F99" s="113"/>
      <c r="G99" s="113"/>
      <c r="H99" s="113"/>
      <c r="I99" s="113"/>
      <c r="J99" s="113"/>
      <c r="K99" s="113"/>
    </row>
    <row r="100" spans="1:11" ht="63.75">
      <c r="A100" s="109" t="s">
        <v>267</v>
      </c>
      <c r="B100" s="110"/>
      <c r="C100" s="111"/>
      <c r="D100" s="113">
        <v>3108</v>
      </c>
      <c r="E100" s="113"/>
      <c r="F100" s="113"/>
      <c r="G100" s="113"/>
      <c r="H100" s="113"/>
      <c r="I100" s="113"/>
      <c r="J100" s="113"/>
      <c r="K100" s="113"/>
    </row>
    <row r="101" spans="1:11" ht="15.75">
      <c r="A101" s="13" t="s">
        <v>162</v>
      </c>
      <c r="B101" s="5"/>
      <c r="C101" s="6"/>
      <c r="D101" s="40">
        <f>SUM(D95)</f>
        <v>6330</v>
      </c>
      <c r="E101" s="40">
        <f aca="true" t="shared" si="18" ref="E101:K101">SUM(E95)</f>
        <v>0</v>
      </c>
      <c r="F101" s="40">
        <f t="shared" si="18"/>
        <v>0</v>
      </c>
      <c r="G101" s="40">
        <f t="shared" si="18"/>
        <v>0</v>
      </c>
      <c r="H101" s="40">
        <f t="shared" si="18"/>
        <v>0</v>
      </c>
      <c r="I101" s="40">
        <f t="shared" si="18"/>
        <v>0</v>
      </c>
      <c r="J101" s="40">
        <f t="shared" si="18"/>
        <v>0</v>
      </c>
      <c r="K101" s="40">
        <f t="shared" si="18"/>
        <v>0</v>
      </c>
    </row>
    <row r="102" spans="1:11" ht="12.75">
      <c r="A102" s="490" t="s">
        <v>151</v>
      </c>
      <c r="B102" s="491"/>
      <c r="C102" s="491"/>
      <c r="D102" s="491"/>
      <c r="E102" s="491"/>
      <c r="F102" s="491"/>
      <c r="G102" s="491"/>
      <c r="H102" s="491"/>
      <c r="I102" s="491"/>
      <c r="J102" s="491"/>
      <c r="K102" s="491"/>
    </row>
    <row r="103" spans="1:11" ht="12.75">
      <c r="A103" s="469" t="s">
        <v>142</v>
      </c>
      <c r="B103" s="470"/>
      <c r="C103" s="470"/>
      <c r="D103" s="470"/>
      <c r="E103" s="470"/>
      <c r="F103" s="470"/>
      <c r="G103" s="470"/>
      <c r="H103" s="470"/>
      <c r="I103" s="470"/>
      <c r="J103" s="470"/>
      <c r="K103" s="470"/>
    </row>
    <row r="104" spans="1:11" ht="25.5">
      <c r="A104" s="24" t="s">
        <v>228</v>
      </c>
      <c r="B104" s="24"/>
      <c r="C104" s="25"/>
      <c r="D104" s="29">
        <v>3825</v>
      </c>
      <c r="E104" s="29"/>
      <c r="F104" s="29"/>
      <c r="G104" s="29"/>
      <c r="H104" s="29">
        <v>3825</v>
      </c>
      <c r="I104" s="29"/>
      <c r="J104" s="29"/>
      <c r="K104" s="29"/>
    </row>
    <row r="105" spans="1:11" ht="13.5" thickBot="1">
      <c r="A105" s="103" t="s">
        <v>156</v>
      </c>
      <c r="B105" s="103"/>
      <c r="C105" s="104"/>
      <c r="D105" s="105">
        <f>SUM(D104)</f>
        <v>3825</v>
      </c>
      <c r="E105" s="105">
        <f aca="true" t="shared" si="19" ref="E105:K105">SUM(E104)</f>
        <v>0</v>
      </c>
      <c r="F105" s="105">
        <f t="shared" si="19"/>
        <v>0</v>
      </c>
      <c r="G105" s="105">
        <f t="shared" si="19"/>
        <v>0</v>
      </c>
      <c r="H105" s="105">
        <f t="shared" si="19"/>
        <v>3825</v>
      </c>
      <c r="I105" s="105">
        <f t="shared" si="19"/>
        <v>0</v>
      </c>
      <c r="J105" s="105">
        <f t="shared" si="19"/>
        <v>0</v>
      </c>
      <c r="K105" s="105">
        <f t="shared" si="19"/>
        <v>0</v>
      </c>
    </row>
    <row r="106" spans="1:11" ht="13.5" thickBot="1">
      <c r="A106" s="466" t="s">
        <v>144</v>
      </c>
      <c r="B106" s="467"/>
      <c r="C106" s="467"/>
      <c r="D106" s="467"/>
      <c r="E106" s="467"/>
      <c r="F106" s="467"/>
      <c r="G106" s="467"/>
      <c r="H106" s="467"/>
      <c r="I106" s="467"/>
      <c r="J106" s="467"/>
      <c r="K106" s="468"/>
    </row>
    <row r="107" spans="1:11" ht="38.25">
      <c r="A107" s="107" t="s">
        <v>253</v>
      </c>
      <c r="B107" s="5"/>
      <c r="C107" s="6"/>
      <c r="D107" s="40">
        <f>SUM(D108:D110)</f>
        <v>16189</v>
      </c>
      <c r="E107" s="40">
        <f aca="true" t="shared" si="20" ref="E107:K107">SUM(E108:E110)</f>
        <v>0</v>
      </c>
      <c r="F107" s="40">
        <f t="shared" si="20"/>
        <v>0</v>
      </c>
      <c r="G107" s="40">
        <f t="shared" si="20"/>
        <v>0</v>
      </c>
      <c r="H107" s="40">
        <f t="shared" si="20"/>
        <v>0</v>
      </c>
      <c r="I107" s="40">
        <f t="shared" si="20"/>
        <v>0</v>
      </c>
      <c r="J107" s="40">
        <f t="shared" si="20"/>
        <v>0</v>
      </c>
      <c r="K107" s="40">
        <f t="shared" si="20"/>
        <v>0</v>
      </c>
    </row>
    <row r="108" spans="1:11" ht="15">
      <c r="A108" s="94" t="s">
        <v>254</v>
      </c>
      <c r="B108" s="95"/>
      <c r="C108" s="96"/>
      <c r="D108" s="97">
        <v>12009</v>
      </c>
      <c r="E108" s="95"/>
      <c r="F108" s="95"/>
      <c r="G108" s="95"/>
      <c r="H108" s="95"/>
      <c r="I108" s="95"/>
      <c r="J108" s="95"/>
      <c r="K108" s="95"/>
    </row>
    <row r="109" spans="1:11" ht="25.5">
      <c r="A109" s="98" t="s">
        <v>255</v>
      </c>
      <c r="B109" s="95"/>
      <c r="C109" s="96"/>
      <c r="D109" s="97">
        <v>3977</v>
      </c>
      <c r="E109" s="97"/>
      <c r="F109" s="97"/>
      <c r="G109" s="97"/>
      <c r="H109" s="97"/>
      <c r="I109" s="97"/>
      <c r="J109" s="97"/>
      <c r="K109" s="97"/>
    </row>
    <row r="110" spans="1:11" ht="25.5">
      <c r="A110" s="116" t="s">
        <v>263</v>
      </c>
      <c r="B110" s="117"/>
      <c r="C110" s="101"/>
      <c r="D110" s="102">
        <v>203</v>
      </c>
      <c r="E110" s="102"/>
      <c r="F110" s="102"/>
      <c r="G110" s="102"/>
      <c r="H110" s="102"/>
      <c r="I110" s="102"/>
      <c r="J110" s="102"/>
      <c r="K110" s="102"/>
    </row>
    <row r="111" spans="1:11" ht="38.25">
      <c r="A111" s="118" t="s">
        <v>264</v>
      </c>
      <c r="B111" s="114"/>
      <c r="C111" s="115"/>
      <c r="D111" s="119">
        <f>SUM(D112)</f>
        <v>1106</v>
      </c>
      <c r="E111" s="119">
        <f aca="true" t="shared" si="21" ref="E111:K111">SUM(E112)</f>
        <v>0</v>
      </c>
      <c r="F111" s="119">
        <f t="shared" si="21"/>
        <v>0</v>
      </c>
      <c r="G111" s="119">
        <f t="shared" si="21"/>
        <v>0</v>
      </c>
      <c r="H111" s="119">
        <f t="shared" si="21"/>
        <v>0</v>
      </c>
      <c r="I111" s="119">
        <f t="shared" si="21"/>
        <v>0</v>
      </c>
      <c r="J111" s="119">
        <f t="shared" si="21"/>
        <v>0</v>
      </c>
      <c r="K111" s="119">
        <f t="shared" si="21"/>
        <v>0</v>
      </c>
    </row>
    <row r="112" spans="1:11" ht="12.75">
      <c r="A112" s="116" t="s">
        <v>265</v>
      </c>
      <c r="B112" s="117"/>
      <c r="C112" s="101"/>
      <c r="D112" s="102">
        <v>1106</v>
      </c>
      <c r="E112" s="102"/>
      <c r="F112" s="102"/>
      <c r="G112" s="102"/>
      <c r="H112" s="102"/>
      <c r="I112" s="102"/>
      <c r="J112" s="102"/>
      <c r="K112" s="102"/>
    </row>
    <row r="113" spans="1:11" ht="13.5" thickBot="1">
      <c r="A113" s="51" t="s">
        <v>157</v>
      </c>
      <c r="B113" s="51"/>
      <c r="C113" s="106"/>
      <c r="D113" s="65">
        <f>SUM(D107+D111)</f>
        <v>17295</v>
      </c>
      <c r="E113" s="65">
        <f aca="true" t="shared" si="22" ref="E113:K113">SUM(E107+E111)</f>
        <v>0</v>
      </c>
      <c r="F113" s="65">
        <f t="shared" si="22"/>
        <v>0</v>
      </c>
      <c r="G113" s="65">
        <f t="shared" si="22"/>
        <v>0</v>
      </c>
      <c r="H113" s="65">
        <f t="shared" si="22"/>
        <v>0</v>
      </c>
      <c r="I113" s="65">
        <f t="shared" si="22"/>
        <v>0</v>
      </c>
      <c r="J113" s="65">
        <f t="shared" si="22"/>
        <v>0</v>
      </c>
      <c r="K113" s="65">
        <f t="shared" si="22"/>
        <v>0</v>
      </c>
    </row>
    <row r="114" spans="1:11" ht="13.5" thickBot="1">
      <c r="A114" s="466" t="s">
        <v>145</v>
      </c>
      <c r="B114" s="467"/>
      <c r="C114" s="467"/>
      <c r="D114" s="467"/>
      <c r="E114" s="467"/>
      <c r="F114" s="467"/>
      <c r="G114" s="467"/>
      <c r="H114" s="467"/>
      <c r="I114" s="467"/>
      <c r="J114" s="467"/>
      <c r="K114" s="468"/>
    </row>
    <row r="115" spans="1:11" ht="41.25" customHeight="1">
      <c r="A115" s="23" t="s">
        <v>180</v>
      </c>
      <c r="B115" s="23"/>
      <c r="C115" s="27"/>
      <c r="D115" s="30">
        <v>100</v>
      </c>
      <c r="E115" s="30"/>
      <c r="F115" s="30">
        <v>50</v>
      </c>
      <c r="G115" s="30">
        <v>50</v>
      </c>
      <c r="H115" s="30"/>
      <c r="I115" s="30"/>
      <c r="J115" s="30"/>
      <c r="K115" s="30"/>
    </row>
    <row r="116" spans="1:11" ht="53.25" customHeight="1">
      <c r="A116" s="23" t="s">
        <v>204</v>
      </c>
      <c r="B116" s="23"/>
      <c r="C116" s="27"/>
      <c r="D116" s="30">
        <v>6.5</v>
      </c>
      <c r="E116" s="30">
        <v>6.5</v>
      </c>
      <c r="F116" s="30"/>
      <c r="G116" s="30"/>
      <c r="H116" s="30"/>
      <c r="I116" s="30"/>
      <c r="J116" s="30"/>
      <c r="K116" s="30"/>
    </row>
    <row r="117" spans="1:11" ht="38.25">
      <c r="A117" s="21" t="s">
        <v>158</v>
      </c>
      <c r="B117" s="23"/>
      <c r="C117" s="27"/>
      <c r="D117" s="42">
        <f>SUM(D115:D116)</f>
        <v>106.5</v>
      </c>
      <c r="E117" s="42">
        <f aca="true" t="shared" si="23" ref="E117:K117">SUM(E115:E116)</f>
        <v>6.5</v>
      </c>
      <c r="F117" s="42">
        <f t="shared" si="23"/>
        <v>50</v>
      </c>
      <c r="G117" s="42">
        <f t="shared" si="23"/>
        <v>50</v>
      </c>
      <c r="H117" s="42">
        <f t="shared" si="23"/>
        <v>0</v>
      </c>
      <c r="I117" s="42">
        <f t="shared" si="23"/>
        <v>0</v>
      </c>
      <c r="J117" s="42">
        <f t="shared" si="23"/>
        <v>0</v>
      </c>
      <c r="K117" s="42">
        <f t="shared" si="23"/>
        <v>0</v>
      </c>
    </row>
    <row r="118" spans="1:11" ht="12.75">
      <c r="A118" s="469" t="s">
        <v>146</v>
      </c>
      <c r="B118" s="470"/>
      <c r="C118" s="470"/>
      <c r="D118" s="470"/>
      <c r="E118" s="470"/>
      <c r="F118" s="470"/>
      <c r="G118" s="470"/>
      <c r="H118" s="470"/>
      <c r="I118" s="470"/>
      <c r="J118" s="470"/>
      <c r="K118" s="470"/>
    </row>
    <row r="119" spans="1:11" ht="12.75">
      <c r="A119" s="24" t="s">
        <v>143</v>
      </c>
      <c r="B119" s="24"/>
      <c r="C119" s="25"/>
      <c r="D119" s="24"/>
      <c r="E119" s="24"/>
      <c r="F119" s="24"/>
      <c r="G119" s="24"/>
      <c r="H119" s="24"/>
      <c r="I119" s="24"/>
      <c r="J119" s="24"/>
      <c r="K119" s="24"/>
    </row>
    <row r="120" spans="1:11" ht="25.5">
      <c r="A120" s="21" t="s">
        <v>159</v>
      </c>
      <c r="B120" s="23"/>
      <c r="C120" s="27"/>
      <c r="D120" s="23"/>
      <c r="E120" s="23"/>
      <c r="F120" s="23"/>
      <c r="G120" s="23"/>
      <c r="H120" s="23"/>
      <c r="I120" s="23"/>
      <c r="J120" s="23"/>
      <c r="K120" s="23"/>
    </row>
    <row r="121" spans="1:11" ht="12.75">
      <c r="A121" s="490" t="s">
        <v>147</v>
      </c>
      <c r="B121" s="491"/>
      <c r="C121" s="491"/>
      <c r="D121" s="491"/>
      <c r="E121" s="491"/>
      <c r="F121" s="491"/>
      <c r="G121" s="491"/>
      <c r="H121" s="491"/>
      <c r="I121" s="491"/>
      <c r="J121" s="491"/>
      <c r="K121" s="492"/>
    </row>
    <row r="122" spans="1:11" ht="38.25">
      <c r="A122" s="31" t="s">
        <v>206</v>
      </c>
      <c r="B122" s="30"/>
      <c r="C122" s="39"/>
      <c r="D122" s="30">
        <v>3.3</v>
      </c>
      <c r="E122" s="30"/>
      <c r="F122" s="30">
        <v>3.3</v>
      </c>
      <c r="G122" s="30"/>
      <c r="H122" s="30"/>
      <c r="I122" s="30"/>
      <c r="J122" s="30"/>
      <c r="K122" s="30"/>
    </row>
    <row r="123" spans="1:11" ht="25.5">
      <c r="A123" s="21" t="s">
        <v>161</v>
      </c>
      <c r="B123" s="23"/>
      <c r="C123" s="27"/>
      <c r="D123" s="42">
        <f>SUM(D122)</f>
        <v>3.3</v>
      </c>
      <c r="E123" s="42">
        <f aca="true" t="shared" si="24" ref="E123:K123">SUM(E122)</f>
        <v>0</v>
      </c>
      <c r="F123" s="42">
        <f t="shared" si="24"/>
        <v>3.3</v>
      </c>
      <c r="G123" s="42">
        <f t="shared" si="24"/>
        <v>0</v>
      </c>
      <c r="H123" s="42">
        <f t="shared" si="24"/>
        <v>0</v>
      </c>
      <c r="I123" s="42">
        <f t="shared" si="24"/>
        <v>0</v>
      </c>
      <c r="J123" s="42">
        <f t="shared" si="24"/>
        <v>0</v>
      </c>
      <c r="K123" s="42">
        <f t="shared" si="24"/>
        <v>0</v>
      </c>
    </row>
    <row r="124" spans="1:11" ht="15.75">
      <c r="A124" s="14" t="s">
        <v>160</v>
      </c>
      <c r="B124" s="15"/>
      <c r="C124" s="16"/>
      <c r="D124" s="43">
        <f>SUM(D105+D113+D117+D120+D123)</f>
        <v>21229.8</v>
      </c>
      <c r="E124" s="43">
        <f aca="true" t="shared" si="25" ref="E124:K124">SUM(E105+E113+E117+E120+E123)</f>
        <v>6.5</v>
      </c>
      <c r="F124" s="43">
        <f t="shared" si="25"/>
        <v>53.3</v>
      </c>
      <c r="G124" s="43">
        <f t="shared" si="25"/>
        <v>50</v>
      </c>
      <c r="H124" s="43">
        <f t="shared" si="25"/>
        <v>3825</v>
      </c>
      <c r="I124" s="43">
        <f t="shared" si="25"/>
        <v>0</v>
      </c>
      <c r="J124" s="43">
        <f t="shared" si="25"/>
        <v>0</v>
      </c>
      <c r="K124" s="43">
        <f t="shared" si="25"/>
        <v>0</v>
      </c>
    </row>
    <row r="125" spans="1:11" ht="17.25" thickBot="1">
      <c r="A125" s="19" t="s">
        <v>168</v>
      </c>
      <c r="B125" s="63"/>
      <c r="C125" s="64"/>
      <c r="D125" s="50">
        <f aca="true" t="shared" si="26" ref="D125:K125">SUM(D93+D101+D124)</f>
        <v>35451.8</v>
      </c>
      <c r="E125" s="50">
        <f t="shared" si="26"/>
        <v>6.5</v>
      </c>
      <c r="F125" s="50">
        <f t="shared" si="26"/>
        <v>511.3</v>
      </c>
      <c r="G125" s="50">
        <f t="shared" si="26"/>
        <v>50</v>
      </c>
      <c r="H125" s="50">
        <f t="shared" si="26"/>
        <v>3825</v>
      </c>
      <c r="I125" s="50">
        <f t="shared" si="26"/>
        <v>0</v>
      </c>
      <c r="J125" s="50">
        <f t="shared" si="26"/>
        <v>0</v>
      </c>
      <c r="K125" s="50">
        <f t="shared" si="26"/>
        <v>0</v>
      </c>
    </row>
    <row r="126" spans="1:11" ht="17.25" thickBot="1">
      <c r="A126" s="497" t="s">
        <v>217</v>
      </c>
      <c r="B126" s="498"/>
      <c r="C126" s="498"/>
      <c r="D126" s="498"/>
      <c r="E126" s="498"/>
      <c r="F126" s="498"/>
      <c r="G126" s="498"/>
      <c r="H126" s="498"/>
      <c r="I126" s="498"/>
      <c r="J126" s="498"/>
      <c r="K126" s="499"/>
    </row>
    <row r="127" spans="1:11" ht="12.75">
      <c r="A127" s="473" t="s">
        <v>141</v>
      </c>
      <c r="B127" s="474"/>
      <c r="C127" s="474"/>
      <c r="D127" s="474"/>
      <c r="E127" s="474"/>
      <c r="F127" s="474"/>
      <c r="G127" s="474"/>
      <c r="H127" s="474"/>
      <c r="I127" s="474"/>
      <c r="J127" s="474"/>
      <c r="K127" s="474"/>
    </row>
    <row r="128" spans="1:12" ht="51">
      <c r="A128" s="29" t="s">
        <v>237</v>
      </c>
      <c r="B128" s="29"/>
      <c r="C128" s="38"/>
      <c r="D128" s="29">
        <v>2000</v>
      </c>
      <c r="E128" s="29">
        <v>250</v>
      </c>
      <c r="F128" s="29">
        <v>750</v>
      </c>
      <c r="G128" s="29">
        <v>750</v>
      </c>
      <c r="H128" s="29">
        <v>250</v>
      </c>
      <c r="I128" s="29"/>
      <c r="J128" s="29"/>
      <c r="K128" s="29"/>
      <c r="L128" s="77"/>
    </row>
    <row r="129" spans="1:12" ht="31.5">
      <c r="A129" s="78" t="s">
        <v>162</v>
      </c>
      <c r="B129" s="30"/>
      <c r="C129" s="39"/>
      <c r="D129" s="42">
        <f>SUM(D128)</f>
        <v>2000</v>
      </c>
      <c r="E129" s="42">
        <f aca="true" t="shared" si="27" ref="E129:K129">SUM(E128)</f>
        <v>250</v>
      </c>
      <c r="F129" s="42">
        <f t="shared" si="27"/>
        <v>750</v>
      </c>
      <c r="G129" s="42">
        <f t="shared" si="27"/>
        <v>750</v>
      </c>
      <c r="H129" s="42">
        <f t="shared" si="27"/>
        <v>250</v>
      </c>
      <c r="I129" s="42">
        <f t="shared" si="27"/>
        <v>0</v>
      </c>
      <c r="J129" s="42">
        <f t="shared" si="27"/>
        <v>0</v>
      </c>
      <c r="K129" s="42">
        <f t="shared" si="27"/>
        <v>0</v>
      </c>
      <c r="L129" s="77"/>
    </row>
    <row r="130" spans="1:12" ht="12.75">
      <c r="A130" s="493" t="s">
        <v>151</v>
      </c>
      <c r="B130" s="494"/>
      <c r="C130" s="494"/>
      <c r="D130" s="494"/>
      <c r="E130" s="494"/>
      <c r="F130" s="494"/>
      <c r="G130" s="494"/>
      <c r="H130" s="494"/>
      <c r="I130" s="494"/>
      <c r="J130" s="494"/>
      <c r="K130" s="494"/>
      <c r="L130" s="77"/>
    </row>
    <row r="131" spans="1:12" ht="12.75">
      <c r="A131" s="495" t="s">
        <v>142</v>
      </c>
      <c r="B131" s="496"/>
      <c r="C131" s="496"/>
      <c r="D131" s="496"/>
      <c r="E131" s="496"/>
      <c r="F131" s="496"/>
      <c r="G131" s="496"/>
      <c r="H131" s="496"/>
      <c r="I131" s="496"/>
      <c r="J131" s="496"/>
      <c r="K131" s="496"/>
      <c r="L131" s="77"/>
    </row>
    <row r="132" spans="1:12" ht="12.75">
      <c r="A132" s="29" t="s">
        <v>143</v>
      </c>
      <c r="B132" s="29"/>
      <c r="C132" s="38"/>
      <c r="D132" s="29"/>
      <c r="E132" s="29"/>
      <c r="F132" s="29"/>
      <c r="G132" s="29"/>
      <c r="H132" s="29"/>
      <c r="I132" s="29"/>
      <c r="J132" s="29"/>
      <c r="K132" s="29"/>
      <c r="L132" s="77"/>
    </row>
    <row r="133" spans="1:12" ht="12.75">
      <c r="A133" s="72" t="s">
        <v>156</v>
      </c>
      <c r="B133" s="72"/>
      <c r="C133" s="73"/>
      <c r="D133" s="72"/>
      <c r="E133" s="72"/>
      <c r="F133" s="72"/>
      <c r="G133" s="72"/>
      <c r="H133" s="72"/>
      <c r="I133" s="72"/>
      <c r="J133" s="72"/>
      <c r="K133" s="72"/>
      <c r="L133" s="77"/>
    </row>
    <row r="134" spans="1:12" ht="12.75">
      <c r="A134" s="495" t="s">
        <v>144</v>
      </c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77"/>
    </row>
    <row r="135" spans="1:12" ht="63.75">
      <c r="A135" s="29" t="s">
        <v>235</v>
      </c>
      <c r="B135" s="29"/>
      <c r="C135" s="38"/>
      <c r="D135" s="29">
        <v>20</v>
      </c>
      <c r="E135" s="29"/>
      <c r="F135" s="29"/>
      <c r="G135" s="29"/>
      <c r="H135" s="29">
        <v>20</v>
      </c>
      <c r="I135" s="29"/>
      <c r="J135" s="29"/>
      <c r="K135" s="29"/>
      <c r="L135" s="77"/>
    </row>
    <row r="136" spans="1:12" ht="51">
      <c r="A136" s="29" t="s">
        <v>236</v>
      </c>
      <c r="B136" s="29"/>
      <c r="C136" s="38"/>
      <c r="D136" s="29"/>
      <c r="E136" s="29"/>
      <c r="F136" s="29"/>
      <c r="G136" s="29"/>
      <c r="H136" s="29"/>
      <c r="I136" s="29">
        <v>32</v>
      </c>
      <c r="J136" s="29">
        <v>35</v>
      </c>
      <c r="K136" s="29">
        <v>40</v>
      </c>
      <c r="L136" s="77"/>
    </row>
    <row r="137" spans="1:12" ht="12.75">
      <c r="A137" s="65" t="s">
        <v>157</v>
      </c>
      <c r="B137" s="79"/>
      <c r="C137" s="80"/>
      <c r="D137" s="65">
        <f>SUM(D135:D136)</f>
        <v>20</v>
      </c>
      <c r="E137" s="65">
        <f aca="true" t="shared" si="28" ref="E137:K137">SUM(E135:E136)</f>
        <v>0</v>
      </c>
      <c r="F137" s="65">
        <f t="shared" si="28"/>
        <v>0</v>
      </c>
      <c r="G137" s="65">
        <f t="shared" si="28"/>
        <v>0</v>
      </c>
      <c r="H137" s="65">
        <f t="shared" si="28"/>
        <v>20</v>
      </c>
      <c r="I137" s="65">
        <f t="shared" si="28"/>
        <v>32</v>
      </c>
      <c r="J137" s="65">
        <f t="shared" si="28"/>
        <v>35</v>
      </c>
      <c r="K137" s="65">
        <f t="shared" si="28"/>
        <v>40</v>
      </c>
      <c r="L137" s="77"/>
    </row>
    <row r="138" spans="1:12" ht="13.5" thickBot="1">
      <c r="A138" s="502" t="s">
        <v>145</v>
      </c>
      <c r="B138" s="503"/>
      <c r="C138" s="503"/>
      <c r="D138" s="503"/>
      <c r="E138" s="503"/>
      <c r="F138" s="503"/>
      <c r="G138" s="503"/>
      <c r="H138" s="503"/>
      <c r="I138" s="503"/>
      <c r="J138" s="503"/>
      <c r="K138" s="504"/>
      <c r="L138" s="77"/>
    </row>
    <row r="139" spans="1:12" ht="64.5" customHeight="1">
      <c r="A139" s="30" t="s">
        <v>177</v>
      </c>
      <c r="B139" s="30"/>
      <c r="C139" s="39" t="s">
        <v>178</v>
      </c>
      <c r="D139" s="30">
        <v>151</v>
      </c>
      <c r="E139" s="30">
        <v>0</v>
      </c>
      <c r="F139" s="30">
        <v>151</v>
      </c>
      <c r="G139" s="30"/>
      <c r="H139" s="30"/>
      <c r="I139" s="30"/>
      <c r="J139" s="30"/>
      <c r="K139" s="30"/>
      <c r="L139" s="77"/>
    </row>
    <row r="140" spans="1:11" ht="38.25">
      <c r="A140" s="21" t="s">
        <v>158</v>
      </c>
      <c r="B140" s="23"/>
      <c r="C140" s="27"/>
      <c r="D140" s="42">
        <f>SUM(D139)</f>
        <v>151</v>
      </c>
      <c r="E140" s="42">
        <f aca="true" t="shared" si="29" ref="E140:K140">SUM(E139)</f>
        <v>0</v>
      </c>
      <c r="F140" s="42">
        <f t="shared" si="29"/>
        <v>151</v>
      </c>
      <c r="G140" s="42">
        <f t="shared" si="29"/>
        <v>0</v>
      </c>
      <c r="H140" s="42">
        <f t="shared" si="29"/>
        <v>0</v>
      </c>
      <c r="I140" s="42">
        <f t="shared" si="29"/>
        <v>0</v>
      </c>
      <c r="J140" s="42">
        <f t="shared" si="29"/>
        <v>0</v>
      </c>
      <c r="K140" s="42">
        <f t="shared" si="29"/>
        <v>0</v>
      </c>
    </row>
    <row r="141" spans="1:11" ht="12.75">
      <c r="A141" s="490" t="s">
        <v>146</v>
      </c>
      <c r="B141" s="491"/>
      <c r="C141" s="491"/>
      <c r="D141" s="491"/>
      <c r="E141" s="491"/>
      <c r="F141" s="491"/>
      <c r="G141" s="491"/>
      <c r="H141" s="491"/>
      <c r="I141" s="491"/>
      <c r="J141" s="491"/>
      <c r="K141" s="492"/>
    </row>
    <row r="142" spans="1:12" ht="38.25" customHeight="1">
      <c r="A142" s="23" t="s">
        <v>188</v>
      </c>
      <c r="B142" s="23"/>
      <c r="C142" s="27" t="s">
        <v>178</v>
      </c>
      <c r="D142" s="30">
        <v>2000</v>
      </c>
      <c r="E142" s="30">
        <v>0</v>
      </c>
      <c r="F142" s="30">
        <v>0</v>
      </c>
      <c r="G142" s="30">
        <v>500</v>
      </c>
      <c r="H142" s="30">
        <v>1500</v>
      </c>
      <c r="I142" s="30">
        <v>4417</v>
      </c>
      <c r="J142" s="30">
        <v>0</v>
      </c>
      <c r="K142" s="30">
        <v>0</v>
      </c>
      <c r="L142" s="32"/>
    </row>
    <row r="143" spans="1:11" ht="25.5">
      <c r="A143" s="21" t="s">
        <v>159</v>
      </c>
      <c r="B143" s="23"/>
      <c r="C143" s="27"/>
      <c r="D143" s="42">
        <f>SUM(D142)</f>
        <v>2000</v>
      </c>
      <c r="E143" s="42">
        <f aca="true" t="shared" si="30" ref="E143:K143">SUM(E142)</f>
        <v>0</v>
      </c>
      <c r="F143" s="42">
        <f t="shared" si="30"/>
        <v>0</v>
      </c>
      <c r="G143" s="42">
        <f t="shared" si="30"/>
        <v>500</v>
      </c>
      <c r="H143" s="42">
        <f t="shared" si="30"/>
        <v>1500</v>
      </c>
      <c r="I143" s="42">
        <f t="shared" si="30"/>
        <v>4417</v>
      </c>
      <c r="J143" s="42">
        <f t="shared" si="30"/>
        <v>0</v>
      </c>
      <c r="K143" s="42">
        <f t="shared" si="30"/>
        <v>0</v>
      </c>
    </row>
    <row r="144" spans="1:11" ht="12.75">
      <c r="A144" s="490" t="s">
        <v>147</v>
      </c>
      <c r="B144" s="491"/>
      <c r="C144" s="491"/>
      <c r="D144" s="491"/>
      <c r="E144" s="491"/>
      <c r="F144" s="491"/>
      <c r="G144" s="491"/>
      <c r="H144" s="491"/>
      <c r="I144" s="491"/>
      <c r="J144" s="491"/>
      <c r="K144" s="492"/>
    </row>
    <row r="145" spans="1:11" ht="51">
      <c r="A145" s="31" t="s">
        <v>194</v>
      </c>
      <c r="B145" s="30"/>
      <c r="C145" s="39"/>
      <c r="D145" s="30">
        <v>11.5</v>
      </c>
      <c r="E145" s="30"/>
      <c r="F145" s="30"/>
      <c r="G145" s="30">
        <v>11.5</v>
      </c>
      <c r="H145" s="30"/>
      <c r="I145" s="30">
        <v>11.5</v>
      </c>
      <c r="J145" s="30"/>
      <c r="K145" s="30"/>
    </row>
    <row r="146" spans="1:11" ht="63.75">
      <c r="A146" s="31" t="s">
        <v>195</v>
      </c>
      <c r="B146" s="30"/>
      <c r="C146" s="39"/>
      <c r="D146" s="30">
        <v>28</v>
      </c>
      <c r="E146" s="30"/>
      <c r="F146" s="30"/>
      <c r="G146" s="30">
        <v>28</v>
      </c>
      <c r="H146" s="30">
        <v>0</v>
      </c>
      <c r="I146" s="30"/>
      <c r="J146" s="30"/>
      <c r="K146" s="30"/>
    </row>
    <row r="147" spans="1:11" ht="26.25" thickBot="1">
      <c r="A147" s="51" t="s">
        <v>161</v>
      </c>
      <c r="B147" s="52"/>
      <c r="C147" s="53"/>
      <c r="D147" s="65">
        <f>SUM(D145:D146)</f>
        <v>39.5</v>
      </c>
      <c r="E147" s="65">
        <f aca="true" t="shared" si="31" ref="E147:K147">SUM(E145:E146)</f>
        <v>0</v>
      </c>
      <c r="F147" s="65">
        <f t="shared" si="31"/>
        <v>0</v>
      </c>
      <c r="G147" s="65">
        <f t="shared" si="31"/>
        <v>39.5</v>
      </c>
      <c r="H147" s="65">
        <f t="shared" si="31"/>
        <v>0</v>
      </c>
      <c r="I147" s="65">
        <f t="shared" si="31"/>
        <v>11.5</v>
      </c>
      <c r="J147" s="65">
        <f t="shared" si="31"/>
        <v>0</v>
      </c>
      <c r="K147" s="65">
        <f t="shared" si="31"/>
        <v>0</v>
      </c>
    </row>
    <row r="148" spans="1:11" ht="16.5" thickBot="1">
      <c r="A148" s="67" t="s">
        <v>160</v>
      </c>
      <c r="B148" s="68"/>
      <c r="C148" s="69"/>
      <c r="D148" s="70">
        <f>SUM(D133+D137+D140+D143+D147)</f>
        <v>2210.5</v>
      </c>
      <c r="E148" s="70">
        <f aca="true" t="shared" si="32" ref="E148:K148">SUM(E133+E137+E140+E143+E147)</f>
        <v>0</v>
      </c>
      <c r="F148" s="70">
        <f t="shared" si="32"/>
        <v>151</v>
      </c>
      <c r="G148" s="70">
        <f t="shared" si="32"/>
        <v>539.5</v>
      </c>
      <c r="H148" s="70">
        <f t="shared" si="32"/>
        <v>1520</v>
      </c>
      <c r="I148" s="70">
        <f t="shared" si="32"/>
        <v>4460.5</v>
      </c>
      <c r="J148" s="70">
        <f t="shared" si="32"/>
        <v>35</v>
      </c>
      <c r="K148" s="71">
        <f t="shared" si="32"/>
        <v>40</v>
      </c>
    </row>
    <row r="149" spans="1:11" ht="17.25" thickBot="1">
      <c r="A149" s="58" t="s">
        <v>222</v>
      </c>
      <c r="B149" s="59"/>
      <c r="C149" s="60"/>
      <c r="D149" s="61">
        <f>SUM(D129+D148)</f>
        <v>4210.5</v>
      </c>
      <c r="E149" s="61">
        <f aca="true" t="shared" si="33" ref="E149:K149">SUM(E129+E148)</f>
        <v>250</v>
      </c>
      <c r="F149" s="61">
        <f t="shared" si="33"/>
        <v>901</v>
      </c>
      <c r="G149" s="61">
        <f t="shared" si="33"/>
        <v>1289.5</v>
      </c>
      <c r="H149" s="61">
        <f t="shared" si="33"/>
        <v>1770</v>
      </c>
      <c r="I149" s="61">
        <f t="shared" si="33"/>
        <v>4460.5</v>
      </c>
      <c r="J149" s="61">
        <f t="shared" si="33"/>
        <v>35</v>
      </c>
      <c r="K149" s="62">
        <f t="shared" si="33"/>
        <v>40</v>
      </c>
    </row>
    <row r="150" spans="1:11" ht="17.25" thickBot="1">
      <c r="A150" s="497" t="s">
        <v>223</v>
      </c>
      <c r="B150" s="498"/>
      <c r="C150" s="498"/>
      <c r="D150" s="498"/>
      <c r="E150" s="498"/>
      <c r="F150" s="498"/>
      <c r="G150" s="498"/>
      <c r="H150" s="498"/>
      <c r="I150" s="498"/>
      <c r="J150" s="498"/>
      <c r="K150" s="499"/>
    </row>
    <row r="151" spans="1:11" ht="12.75">
      <c r="A151" s="500" t="s">
        <v>151</v>
      </c>
      <c r="B151" s="501"/>
      <c r="C151" s="501"/>
      <c r="D151" s="501"/>
      <c r="E151" s="501"/>
      <c r="F151" s="501"/>
      <c r="G151" s="501"/>
      <c r="H151" s="501"/>
      <c r="I151" s="501"/>
      <c r="J151" s="501"/>
      <c r="K151" s="501"/>
    </row>
    <row r="152" spans="1:11" ht="12.75">
      <c r="A152" s="469" t="s">
        <v>144</v>
      </c>
      <c r="B152" s="470"/>
      <c r="C152" s="470"/>
      <c r="D152" s="470"/>
      <c r="E152" s="470"/>
      <c r="F152" s="470"/>
      <c r="G152" s="470"/>
      <c r="H152" s="470"/>
      <c r="I152" s="470"/>
      <c r="J152" s="470"/>
      <c r="K152" s="470"/>
    </row>
    <row r="153" spans="1:11" ht="12.75">
      <c r="A153" s="24" t="s">
        <v>230</v>
      </c>
      <c r="B153" s="24"/>
      <c r="C153" s="25"/>
      <c r="D153" s="29">
        <v>70</v>
      </c>
      <c r="E153" s="29"/>
      <c r="F153" s="29"/>
      <c r="G153" s="29"/>
      <c r="H153" s="29"/>
      <c r="I153" s="29"/>
      <c r="J153" s="29"/>
      <c r="K153" s="29"/>
    </row>
    <row r="154" spans="1:11" ht="12.75">
      <c r="A154" s="23" t="s">
        <v>231</v>
      </c>
      <c r="B154" s="23"/>
      <c r="C154" s="27"/>
      <c r="D154" s="30">
        <v>10</v>
      </c>
      <c r="E154" s="30"/>
      <c r="F154" s="30"/>
      <c r="G154" s="30"/>
      <c r="H154" s="30"/>
      <c r="I154" s="30"/>
      <c r="J154" s="30"/>
      <c r="K154" s="30"/>
    </row>
    <row r="155" spans="1:11" ht="12.75">
      <c r="A155" s="23" t="s">
        <v>232</v>
      </c>
      <c r="B155" s="23"/>
      <c r="C155" s="27"/>
      <c r="D155" s="30">
        <v>15</v>
      </c>
      <c r="E155" s="30"/>
      <c r="F155" s="30"/>
      <c r="G155" s="30"/>
      <c r="H155" s="30"/>
      <c r="I155" s="30"/>
      <c r="J155" s="30"/>
      <c r="K155" s="30"/>
    </row>
    <row r="156" spans="1:11" ht="12.75">
      <c r="A156" s="21" t="s">
        <v>157</v>
      </c>
      <c r="B156" s="23"/>
      <c r="C156" s="27"/>
      <c r="D156" s="42">
        <f>SUM(D153:D155)</f>
        <v>95</v>
      </c>
      <c r="E156" s="42">
        <f aca="true" t="shared" si="34" ref="E156:K156">SUM(E153:E155)</f>
        <v>0</v>
      </c>
      <c r="F156" s="42">
        <f t="shared" si="34"/>
        <v>0</v>
      </c>
      <c r="G156" s="42">
        <f t="shared" si="34"/>
        <v>0</v>
      </c>
      <c r="H156" s="42">
        <f t="shared" si="34"/>
        <v>0</v>
      </c>
      <c r="I156" s="42">
        <f t="shared" si="34"/>
        <v>0</v>
      </c>
      <c r="J156" s="42">
        <f t="shared" si="34"/>
        <v>0</v>
      </c>
      <c r="K156" s="42">
        <f t="shared" si="34"/>
        <v>0</v>
      </c>
    </row>
    <row r="157" spans="1:11" ht="16.5" thickBot="1">
      <c r="A157" s="54" t="s">
        <v>160</v>
      </c>
      <c r="B157" s="55"/>
      <c r="C157" s="56"/>
      <c r="D157" s="57">
        <f aca="true" t="shared" si="35" ref="D157:K158">SUM(D156)</f>
        <v>95</v>
      </c>
      <c r="E157" s="57">
        <f t="shared" si="35"/>
        <v>0</v>
      </c>
      <c r="F157" s="57">
        <f t="shared" si="35"/>
        <v>0</v>
      </c>
      <c r="G157" s="57">
        <f t="shared" si="35"/>
        <v>0</v>
      </c>
      <c r="H157" s="57">
        <f t="shared" si="35"/>
        <v>0</v>
      </c>
      <c r="I157" s="57">
        <f t="shared" si="35"/>
        <v>0</v>
      </c>
      <c r="J157" s="57">
        <f t="shared" si="35"/>
        <v>0</v>
      </c>
      <c r="K157" s="57">
        <f t="shared" si="35"/>
        <v>0</v>
      </c>
    </row>
    <row r="158" spans="1:11" ht="17.25" thickBot="1">
      <c r="A158" s="58" t="s">
        <v>224</v>
      </c>
      <c r="B158" s="59"/>
      <c r="C158" s="60"/>
      <c r="D158" s="61">
        <f t="shared" si="35"/>
        <v>95</v>
      </c>
      <c r="E158" s="61">
        <f t="shared" si="35"/>
        <v>0</v>
      </c>
      <c r="F158" s="61">
        <f t="shared" si="35"/>
        <v>0</v>
      </c>
      <c r="G158" s="61">
        <f t="shared" si="35"/>
        <v>0</v>
      </c>
      <c r="H158" s="61">
        <f t="shared" si="35"/>
        <v>0</v>
      </c>
      <c r="I158" s="61">
        <f t="shared" si="35"/>
        <v>0</v>
      </c>
      <c r="J158" s="61">
        <f t="shared" si="35"/>
        <v>0</v>
      </c>
      <c r="K158" s="62">
        <f t="shared" si="35"/>
        <v>0</v>
      </c>
    </row>
    <row r="159" spans="1:11" ht="17.25" thickBot="1">
      <c r="A159" s="497" t="s">
        <v>225</v>
      </c>
      <c r="B159" s="498"/>
      <c r="C159" s="498"/>
      <c r="D159" s="498"/>
      <c r="E159" s="498"/>
      <c r="F159" s="498"/>
      <c r="G159" s="498"/>
      <c r="H159" s="498"/>
      <c r="I159" s="498"/>
      <c r="J159" s="498"/>
      <c r="K159" s="499"/>
    </row>
    <row r="160" spans="1:11" ht="12.75">
      <c r="A160" s="473" t="s">
        <v>140</v>
      </c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</row>
    <row r="161" spans="1:11" ht="12.75">
      <c r="A161" s="11" t="s">
        <v>143</v>
      </c>
      <c r="B161" s="11"/>
      <c r="C161" s="12"/>
      <c r="D161" s="11"/>
      <c r="E161" s="11"/>
      <c r="F161" s="11"/>
      <c r="G161" s="11"/>
      <c r="H161" s="11"/>
      <c r="I161" s="11"/>
      <c r="J161" s="11"/>
      <c r="K161" s="11"/>
    </row>
    <row r="162" spans="1:11" ht="15.75">
      <c r="A162" s="13" t="s">
        <v>155</v>
      </c>
      <c r="B162" s="5"/>
      <c r="C162" s="6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473" t="s">
        <v>141</v>
      </c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</row>
    <row r="164" spans="1:11" ht="12.75">
      <c r="A164" s="11" t="s">
        <v>143</v>
      </c>
      <c r="B164" s="11"/>
      <c r="C164" s="12"/>
      <c r="D164" s="11"/>
      <c r="E164" s="11"/>
      <c r="F164" s="11"/>
      <c r="G164" s="11"/>
      <c r="H164" s="11"/>
      <c r="I164" s="11"/>
      <c r="J164" s="11"/>
      <c r="K164" s="11"/>
    </row>
    <row r="165" spans="1:11" ht="15.75">
      <c r="A165" s="13" t="s">
        <v>162</v>
      </c>
      <c r="B165" s="5"/>
      <c r="C165" s="6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490" t="s">
        <v>151</v>
      </c>
      <c r="B166" s="491"/>
      <c r="C166" s="491"/>
      <c r="D166" s="491"/>
      <c r="E166" s="491"/>
      <c r="F166" s="491"/>
      <c r="G166" s="491"/>
      <c r="H166" s="491"/>
      <c r="I166" s="491"/>
      <c r="J166" s="491"/>
      <c r="K166" s="491"/>
    </row>
    <row r="167" spans="1:11" ht="12.75">
      <c r="A167" s="469" t="s">
        <v>142</v>
      </c>
      <c r="B167" s="470"/>
      <c r="C167" s="470"/>
      <c r="D167" s="470"/>
      <c r="E167" s="470"/>
      <c r="F167" s="470"/>
      <c r="G167" s="470"/>
      <c r="H167" s="470"/>
      <c r="I167" s="470"/>
      <c r="J167" s="470"/>
      <c r="K167" s="470"/>
    </row>
    <row r="168" spans="1:11" ht="12.75">
      <c r="A168" s="24" t="s">
        <v>143</v>
      </c>
      <c r="B168" s="24"/>
      <c r="C168" s="25"/>
      <c r="D168" s="24"/>
      <c r="E168" s="24"/>
      <c r="F168" s="24"/>
      <c r="G168" s="24"/>
      <c r="H168" s="24"/>
      <c r="I168" s="24"/>
      <c r="J168" s="24"/>
      <c r="K168" s="24"/>
    </row>
    <row r="169" spans="1:11" ht="12.75">
      <c r="A169" s="22" t="s">
        <v>156</v>
      </c>
      <c r="B169" s="22"/>
      <c r="C169" s="26"/>
      <c r="D169" s="22"/>
      <c r="E169" s="22"/>
      <c r="F169" s="22"/>
      <c r="G169" s="22"/>
      <c r="H169" s="22"/>
      <c r="I169" s="22"/>
      <c r="J169" s="22"/>
      <c r="K169" s="22"/>
    </row>
    <row r="170" spans="1:11" ht="12.75">
      <c r="A170" s="469" t="s">
        <v>144</v>
      </c>
      <c r="B170" s="470"/>
      <c r="C170" s="470"/>
      <c r="D170" s="470"/>
      <c r="E170" s="470"/>
      <c r="F170" s="470"/>
      <c r="G170" s="470"/>
      <c r="H170" s="470"/>
      <c r="I170" s="470"/>
      <c r="J170" s="470"/>
      <c r="K170" s="470"/>
    </row>
    <row r="171" spans="1:11" ht="12.75">
      <c r="A171" s="24" t="s">
        <v>143</v>
      </c>
      <c r="B171" s="24"/>
      <c r="C171" s="25"/>
      <c r="D171" s="24"/>
      <c r="E171" s="24"/>
      <c r="F171" s="24"/>
      <c r="G171" s="24"/>
      <c r="H171" s="24"/>
      <c r="I171" s="24"/>
      <c r="J171" s="24"/>
      <c r="K171" s="24"/>
    </row>
    <row r="172" spans="1:11" ht="13.5" thickBot="1">
      <c r="A172" s="51" t="s">
        <v>157</v>
      </c>
      <c r="B172" s="52"/>
      <c r="C172" s="53"/>
      <c r="D172" s="52"/>
      <c r="E172" s="52"/>
      <c r="F172" s="52"/>
      <c r="G172" s="52"/>
      <c r="H172" s="52"/>
      <c r="I172" s="52"/>
      <c r="J172" s="52"/>
      <c r="K172" s="52"/>
    </row>
    <row r="173" spans="1:11" ht="13.5" thickBot="1">
      <c r="A173" s="466" t="s">
        <v>145</v>
      </c>
      <c r="B173" s="467"/>
      <c r="C173" s="467"/>
      <c r="D173" s="467"/>
      <c r="E173" s="467"/>
      <c r="F173" s="467"/>
      <c r="G173" s="467"/>
      <c r="H173" s="467"/>
      <c r="I173" s="467"/>
      <c r="J173" s="467"/>
      <c r="K173" s="468"/>
    </row>
    <row r="174" spans="1:12" ht="63.75" customHeight="1">
      <c r="A174" s="23" t="s">
        <v>189</v>
      </c>
      <c r="B174" s="23"/>
      <c r="C174" s="27" t="s">
        <v>191</v>
      </c>
      <c r="D174" s="30">
        <v>177</v>
      </c>
      <c r="E174" s="30">
        <v>5</v>
      </c>
      <c r="F174" s="30">
        <v>172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2"/>
    </row>
    <row r="175" spans="1:12" ht="28.5" customHeight="1">
      <c r="A175" s="23" t="s">
        <v>240</v>
      </c>
      <c r="B175" s="23"/>
      <c r="C175" s="27"/>
      <c r="D175" s="30">
        <v>573</v>
      </c>
      <c r="E175" s="30"/>
      <c r="F175" s="30"/>
      <c r="G175" s="30"/>
      <c r="H175" s="30"/>
      <c r="I175" s="30"/>
      <c r="J175" s="30"/>
      <c r="K175" s="30"/>
      <c r="L175" s="32"/>
    </row>
    <row r="176" spans="1:12" ht="24.75" customHeight="1">
      <c r="A176" s="23" t="s">
        <v>241</v>
      </c>
      <c r="B176" s="23"/>
      <c r="C176" s="27"/>
      <c r="D176" s="30">
        <v>99.2</v>
      </c>
      <c r="E176" s="30"/>
      <c r="F176" s="30"/>
      <c r="G176" s="30"/>
      <c r="H176" s="30"/>
      <c r="I176" s="30"/>
      <c r="J176" s="30"/>
      <c r="K176" s="30"/>
      <c r="L176" s="32"/>
    </row>
    <row r="177" spans="1:12" ht="63.75" customHeight="1">
      <c r="A177" s="82" t="s">
        <v>242</v>
      </c>
      <c r="B177" s="23"/>
      <c r="C177" s="27"/>
      <c r="D177" s="30">
        <v>34.8</v>
      </c>
      <c r="E177" s="30"/>
      <c r="F177" s="30"/>
      <c r="G177" s="30"/>
      <c r="H177" s="30"/>
      <c r="I177" s="30"/>
      <c r="J177" s="30"/>
      <c r="K177" s="30"/>
      <c r="L177" s="32"/>
    </row>
    <row r="178" spans="1:12" ht="63.75" customHeight="1">
      <c r="A178" s="83" t="s">
        <v>243</v>
      </c>
      <c r="B178" s="23"/>
      <c r="C178" s="27"/>
      <c r="D178" s="30">
        <v>34.8</v>
      </c>
      <c r="E178" s="30"/>
      <c r="F178" s="30"/>
      <c r="G178" s="30"/>
      <c r="H178" s="30"/>
      <c r="I178" s="30"/>
      <c r="J178" s="30"/>
      <c r="K178" s="30"/>
      <c r="L178" s="32"/>
    </row>
    <row r="179" spans="1:11" ht="76.5">
      <c r="A179" s="84" t="s">
        <v>244</v>
      </c>
      <c r="B179" s="52"/>
      <c r="C179" s="53"/>
      <c r="D179" s="65">
        <v>30</v>
      </c>
      <c r="E179" s="65"/>
      <c r="F179" s="65"/>
      <c r="G179" s="65"/>
      <c r="H179" s="65"/>
      <c r="I179" s="65"/>
      <c r="J179" s="65"/>
      <c r="K179" s="65"/>
    </row>
    <row r="180" spans="1:11" ht="26.25" thickBot="1">
      <c r="A180" s="89" t="s">
        <v>245</v>
      </c>
      <c r="B180" s="52"/>
      <c r="C180" s="53"/>
      <c r="D180" s="65"/>
      <c r="E180" s="65"/>
      <c r="F180" s="65"/>
      <c r="G180" s="65"/>
      <c r="H180" s="65"/>
      <c r="I180" s="65">
        <v>1351</v>
      </c>
      <c r="J180" s="65">
        <v>1626</v>
      </c>
      <c r="K180" s="65">
        <v>1276</v>
      </c>
    </row>
    <row r="181" spans="1:11" ht="26.25" customHeight="1" thickBot="1">
      <c r="A181" s="85" t="s">
        <v>158</v>
      </c>
      <c r="B181" s="86"/>
      <c r="C181" s="87"/>
      <c r="D181" s="88">
        <f>SUM(D174:D180)</f>
        <v>948.8</v>
      </c>
      <c r="E181" s="88">
        <f aca="true" t="shared" si="36" ref="E181:K181">SUM(E174:E180)</f>
        <v>5</v>
      </c>
      <c r="F181" s="88">
        <f t="shared" si="36"/>
        <v>172</v>
      </c>
      <c r="G181" s="88">
        <f t="shared" si="36"/>
        <v>0</v>
      </c>
      <c r="H181" s="88">
        <f t="shared" si="36"/>
        <v>0</v>
      </c>
      <c r="I181" s="88">
        <f t="shared" si="36"/>
        <v>1351</v>
      </c>
      <c r="J181" s="88">
        <f t="shared" si="36"/>
        <v>1626</v>
      </c>
      <c r="K181" s="88">
        <f t="shared" si="36"/>
        <v>1276</v>
      </c>
    </row>
    <row r="182" spans="1:11" ht="12.75">
      <c r="A182" s="507" t="s">
        <v>146</v>
      </c>
      <c r="B182" s="508"/>
      <c r="C182" s="508"/>
      <c r="D182" s="508"/>
      <c r="E182" s="508"/>
      <c r="F182" s="508"/>
      <c r="G182" s="508"/>
      <c r="H182" s="508"/>
      <c r="I182" s="508"/>
      <c r="J182" s="508"/>
      <c r="K182" s="508"/>
    </row>
    <row r="183" spans="1:11" ht="12.75">
      <c r="A183" s="24" t="s">
        <v>143</v>
      </c>
      <c r="B183" s="24"/>
      <c r="C183" s="25"/>
      <c r="D183" s="24"/>
      <c r="E183" s="24"/>
      <c r="F183" s="24"/>
      <c r="G183" s="24"/>
      <c r="H183" s="24"/>
      <c r="I183" s="24"/>
      <c r="J183" s="24"/>
      <c r="K183" s="24"/>
    </row>
    <row r="184" spans="1:11" ht="25.5">
      <c r="A184" s="21" t="s">
        <v>159</v>
      </c>
      <c r="B184" s="23"/>
      <c r="C184" s="27"/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490" t="s">
        <v>147</v>
      </c>
      <c r="B185" s="491"/>
      <c r="C185" s="491"/>
      <c r="D185" s="491"/>
      <c r="E185" s="491"/>
      <c r="F185" s="491"/>
      <c r="G185" s="491"/>
      <c r="H185" s="491"/>
      <c r="I185" s="491"/>
      <c r="J185" s="491"/>
      <c r="K185" s="492"/>
    </row>
    <row r="186" spans="1:11" ht="63.75">
      <c r="A186" s="31" t="s">
        <v>198</v>
      </c>
      <c r="B186" s="30"/>
      <c r="C186" s="39"/>
      <c r="D186" s="30">
        <v>0.7</v>
      </c>
      <c r="E186" s="30"/>
      <c r="F186" s="30">
        <v>0.7</v>
      </c>
      <c r="G186" s="30"/>
      <c r="H186" s="30"/>
      <c r="I186" s="30"/>
      <c r="J186" s="30"/>
      <c r="K186" s="30"/>
    </row>
    <row r="187" spans="1:11" ht="66" customHeight="1">
      <c r="A187" s="31" t="s">
        <v>199</v>
      </c>
      <c r="B187" s="30"/>
      <c r="C187" s="39"/>
      <c r="D187" s="30">
        <v>17</v>
      </c>
      <c r="E187" s="30"/>
      <c r="F187" s="30">
        <v>17</v>
      </c>
      <c r="G187" s="30"/>
      <c r="H187" s="30"/>
      <c r="I187" s="30"/>
      <c r="J187" s="30"/>
      <c r="K187" s="30"/>
    </row>
    <row r="188" spans="1:11" ht="27" customHeight="1">
      <c r="A188" s="31" t="s">
        <v>227</v>
      </c>
      <c r="B188" s="30"/>
      <c r="C188" s="39"/>
      <c r="D188" s="30">
        <v>440</v>
      </c>
      <c r="E188" s="30">
        <v>110</v>
      </c>
      <c r="F188" s="30">
        <v>110</v>
      </c>
      <c r="G188" s="30">
        <v>110</v>
      </c>
      <c r="H188" s="30">
        <v>110</v>
      </c>
      <c r="I188" s="30">
        <v>430</v>
      </c>
      <c r="J188" s="30">
        <v>430</v>
      </c>
      <c r="K188" s="30">
        <v>430</v>
      </c>
    </row>
    <row r="189" spans="1:11" ht="25.5">
      <c r="A189" s="21" t="s">
        <v>161</v>
      </c>
      <c r="B189" s="23"/>
      <c r="C189" s="27"/>
      <c r="D189" s="42">
        <f>SUM(D186:D188)</f>
        <v>457.7</v>
      </c>
      <c r="E189" s="42">
        <f aca="true" t="shared" si="37" ref="E189:K189">SUM(E186:E188)</f>
        <v>110</v>
      </c>
      <c r="F189" s="42">
        <f t="shared" si="37"/>
        <v>127.7</v>
      </c>
      <c r="G189" s="42">
        <f t="shared" si="37"/>
        <v>110</v>
      </c>
      <c r="H189" s="42">
        <f t="shared" si="37"/>
        <v>110</v>
      </c>
      <c r="I189" s="42">
        <f t="shared" si="37"/>
        <v>430</v>
      </c>
      <c r="J189" s="42">
        <f t="shared" si="37"/>
        <v>430</v>
      </c>
      <c r="K189" s="42">
        <f t="shared" si="37"/>
        <v>430</v>
      </c>
    </row>
    <row r="190" spans="1:11" ht="16.5" thickBot="1">
      <c r="A190" s="54" t="s">
        <v>160</v>
      </c>
      <c r="B190" s="55"/>
      <c r="C190" s="56"/>
      <c r="D190" s="57">
        <f>SUM(D169+D172+D181+D184+D189)</f>
        <v>1406.5</v>
      </c>
      <c r="E190" s="57">
        <f aca="true" t="shared" si="38" ref="E190:K190">SUM(E169+E172+E181+E184+E189)</f>
        <v>115</v>
      </c>
      <c r="F190" s="57">
        <f t="shared" si="38"/>
        <v>299.7</v>
      </c>
      <c r="G190" s="57">
        <f t="shared" si="38"/>
        <v>110</v>
      </c>
      <c r="H190" s="57">
        <f t="shared" si="38"/>
        <v>110</v>
      </c>
      <c r="I190" s="57">
        <f t="shared" si="38"/>
        <v>1781</v>
      </c>
      <c r="J190" s="57">
        <f t="shared" si="38"/>
        <v>2056</v>
      </c>
      <c r="K190" s="57">
        <f t="shared" si="38"/>
        <v>1706</v>
      </c>
    </row>
    <row r="191" spans="1:11" ht="17.25" thickBot="1">
      <c r="A191" s="58" t="s">
        <v>226</v>
      </c>
      <c r="B191" s="74"/>
      <c r="C191" s="75"/>
      <c r="D191" s="61">
        <f>SUM(D162+D165+D190)</f>
        <v>1406.5</v>
      </c>
      <c r="E191" s="61">
        <f aca="true" t="shared" si="39" ref="E191:K191">SUM(E162+E165+E190)</f>
        <v>115</v>
      </c>
      <c r="F191" s="61">
        <f t="shared" si="39"/>
        <v>299.7</v>
      </c>
      <c r="G191" s="61">
        <f t="shared" si="39"/>
        <v>110</v>
      </c>
      <c r="H191" s="61">
        <f t="shared" si="39"/>
        <v>110</v>
      </c>
      <c r="I191" s="61">
        <f t="shared" si="39"/>
        <v>1781</v>
      </c>
      <c r="J191" s="61">
        <f t="shared" si="39"/>
        <v>2056</v>
      </c>
      <c r="K191" s="62">
        <f t="shared" si="39"/>
        <v>1706</v>
      </c>
    </row>
    <row r="192" spans="1:11" s="8" customFormat="1" ht="17.25" thickBot="1">
      <c r="A192" s="497" t="s">
        <v>233</v>
      </c>
      <c r="B192" s="498"/>
      <c r="C192" s="498"/>
      <c r="D192" s="498"/>
      <c r="E192" s="498"/>
      <c r="F192" s="498"/>
      <c r="G192" s="498"/>
      <c r="H192" s="498"/>
      <c r="I192" s="498"/>
      <c r="J192" s="498"/>
      <c r="K192" s="499"/>
    </row>
    <row r="193" spans="1:11" ht="12.75">
      <c r="A193" s="473" t="s">
        <v>140</v>
      </c>
      <c r="B193" s="474"/>
      <c r="C193" s="474"/>
      <c r="D193" s="474"/>
      <c r="E193" s="474"/>
      <c r="F193" s="474"/>
      <c r="G193" s="474"/>
      <c r="H193" s="474"/>
      <c r="I193" s="474"/>
      <c r="J193" s="474"/>
      <c r="K193" s="474"/>
    </row>
    <row r="194" spans="1:11" ht="27" customHeight="1">
      <c r="A194" s="24" t="s">
        <v>234</v>
      </c>
      <c r="B194" s="11"/>
      <c r="C194" s="12"/>
      <c r="D194" s="36">
        <v>56875</v>
      </c>
      <c r="E194" s="36"/>
      <c r="F194" s="36"/>
      <c r="G194" s="36"/>
      <c r="H194" s="36"/>
      <c r="I194" s="36"/>
      <c r="J194" s="36"/>
      <c r="K194" s="36"/>
    </row>
    <row r="195" spans="1:11" ht="45" customHeight="1">
      <c r="A195" s="23" t="s">
        <v>238</v>
      </c>
      <c r="B195" s="5"/>
      <c r="C195" s="6"/>
      <c r="D195" s="5">
        <v>450</v>
      </c>
      <c r="E195" s="5">
        <v>150</v>
      </c>
      <c r="F195" s="5">
        <v>200</v>
      </c>
      <c r="G195" s="5">
        <v>100</v>
      </c>
      <c r="H195" s="5">
        <v>0</v>
      </c>
      <c r="I195" s="5"/>
      <c r="J195" s="5"/>
      <c r="K195" s="5"/>
    </row>
    <row r="196" spans="1:11" ht="15.75">
      <c r="A196" s="13" t="s">
        <v>155</v>
      </c>
      <c r="B196" s="5"/>
      <c r="C196" s="6"/>
      <c r="D196" s="40">
        <f>SUM(D194:D195)</f>
        <v>57325</v>
      </c>
      <c r="E196" s="40">
        <f aca="true" t="shared" si="40" ref="E196:K196">SUM(E194:E195)</f>
        <v>150</v>
      </c>
      <c r="F196" s="40">
        <f t="shared" si="40"/>
        <v>200</v>
      </c>
      <c r="G196" s="40">
        <f t="shared" si="40"/>
        <v>100</v>
      </c>
      <c r="H196" s="40">
        <f t="shared" si="40"/>
        <v>0</v>
      </c>
      <c r="I196" s="40">
        <f t="shared" si="40"/>
        <v>0</v>
      </c>
      <c r="J196" s="40">
        <f t="shared" si="40"/>
        <v>0</v>
      </c>
      <c r="K196" s="40">
        <f t="shared" si="40"/>
        <v>0</v>
      </c>
    </row>
    <row r="197" spans="1:11" ht="17.25" thickBot="1">
      <c r="A197" s="19" t="s">
        <v>239</v>
      </c>
      <c r="B197" s="18"/>
      <c r="C197" s="2"/>
      <c r="D197" s="50">
        <f>SUM(D196)</f>
        <v>57325</v>
      </c>
      <c r="E197" s="50">
        <f aca="true" t="shared" si="41" ref="E197:K197">SUM(E196)</f>
        <v>150</v>
      </c>
      <c r="F197" s="50">
        <f t="shared" si="41"/>
        <v>200</v>
      </c>
      <c r="G197" s="50">
        <f t="shared" si="41"/>
        <v>100</v>
      </c>
      <c r="H197" s="50">
        <f t="shared" si="41"/>
        <v>0</v>
      </c>
      <c r="I197" s="50">
        <f t="shared" si="41"/>
        <v>0</v>
      </c>
      <c r="J197" s="50">
        <f t="shared" si="41"/>
        <v>0</v>
      </c>
      <c r="K197" s="50">
        <f t="shared" si="41"/>
        <v>0</v>
      </c>
    </row>
    <row r="198" spans="1:11" ht="17.25" thickBot="1">
      <c r="A198" s="497" t="s">
        <v>246</v>
      </c>
      <c r="B198" s="498"/>
      <c r="C198" s="498"/>
      <c r="D198" s="498"/>
      <c r="E198" s="498"/>
      <c r="F198" s="498"/>
      <c r="G198" s="498"/>
      <c r="H198" s="498"/>
      <c r="I198" s="498"/>
      <c r="J198" s="498"/>
      <c r="K198" s="499"/>
    </row>
    <row r="199" spans="1:11" ht="12.75">
      <c r="A199" s="473" t="s">
        <v>140</v>
      </c>
      <c r="B199" s="474"/>
      <c r="C199" s="474"/>
      <c r="D199" s="474"/>
      <c r="E199" s="474"/>
      <c r="F199" s="474"/>
      <c r="G199" s="474"/>
      <c r="H199" s="474"/>
      <c r="I199" s="474"/>
      <c r="J199" s="474"/>
      <c r="K199" s="474"/>
    </row>
    <row r="200" spans="1:11" ht="12.75">
      <c r="A200" s="29" t="s">
        <v>248</v>
      </c>
      <c r="B200" s="29"/>
      <c r="C200" s="38"/>
      <c r="D200" s="29">
        <v>3532</v>
      </c>
      <c r="E200" s="29"/>
      <c r="F200" s="29"/>
      <c r="G200" s="29">
        <v>3532</v>
      </c>
      <c r="H200" s="29"/>
      <c r="I200" s="29"/>
      <c r="J200" s="29"/>
      <c r="K200" s="29"/>
    </row>
    <row r="201" spans="1:11" ht="47.25">
      <c r="A201" s="78" t="s">
        <v>155</v>
      </c>
      <c r="B201" s="30"/>
      <c r="C201" s="39"/>
      <c r="D201" s="42">
        <f aca="true" t="shared" si="42" ref="D201:K201">SUM(D200:D200)</f>
        <v>3532</v>
      </c>
      <c r="E201" s="42">
        <f t="shared" si="42"/>
        <v>0</v>
      </c>
      <c r="F201" s="42">
        <f t="shared" si="42"/>
        <v>0</v>
      </c>
      <c r="G201" s="42">
        <f t="shared" si="42"/>
        <v>3532</v>
      </c>
      <c r="H201" s="42">
        <f t="shared" si="42"/>
        <v>0</v>
      </c>
      <c r="I201" s="42">
        <f t="shared" si="42"/>
        <v>0</v>
      </c>
      <c r="J201" s="42">
        <f t="shared" si="42"/>
        <v>0</v>
      </c>
      <c r="K201" s="42">
        <f t="shared" si="42"/>
        <v>0</v>
      </c>
    </row>
    <row r="202" spans="1:11" ht="12.75">
      <c r="A202" s="493" t="s">
        <v>141</v>
      </c>
      <c r="B202" s="494"/>
      <c r="C202" s="494"/>
      <c r="D202" s="494"/>
      <c r="E202" s="494"/>
      <c r="F202" s="494"/>
      <c r="G202" s="494"/>
      <c r="H202" s="494"/>
      <c r="I202" s="494"/>
      <c r="J202" s="494"/>
      <c r="K202" s="494"/>
    </row>
    <row r="203" spans="1:11" ht="38.25">
      <c r="A203" s="30" t="s">
        <v>249</v>
      </c>
      <c r="B203" s="30"/>
      <c r="C203" s="39"/>
      <c r="D203" s="30">
        <v>3524</v>
      </c>
      <c r="E203" s="30"/>
      <c r="F203" s="30"/>
      <c r="G203" s="30"/>
      <c r="H203" s="30">
        <v>3524</v>
      </c>
      <c r="I203" s="30"/>
      <c r="J203" s="30"/>
      <c r="K203" s="30"/>
    </row>
    <row r="204" spans="1:11" ht="39.75" customHeight="1">
      <c r="A204" s="30" t="s">
        <v>250</v>
      </c>
      <c r="B204" s="30"/>
      <c r="C204" s="39"/>
      <c r="D204" s="30">
        <v>862</v>
      </c>
      <c r="E204" s="30"/>
      <c r="F204" s="30"/>
      <c r="G204" s="30">
        <v>862</v>
      </c>
      <c r="H204" s="30"/>
      <c r="I204" s="30"/>
      <c r="J204" s="30"/>
      <c r="K204" s="30"/>
    </row>
    <row r="205" spans="1:11" ht="39.75" customHeight="1">
      <c r="A205" s="30" t="s">
        <v>269</v>
      </c>
      <c r="B205" s="30"/>
      <c r="C205" s="39"/>
      <c r="D205" s="30">
        <v>4288</v>
      </c>
      <c r="E205" s="30"/>
      <c r="F205" s="30"/>
      <c r="G205" s="30">
        <v>4288</v>
      </c>
      <c r="H205" s="30"/>
      <c r="I205" s="30"/>
      <c r="J205" s="30"/>
      <c r="K205" s="30"/>
    </row>
    <row r="206" spans="1:11" ht="31.5">
      <c r="A206" s="78" t="s">
        <v>162</v>
      </c>
      <c r="B206" s="30"/>
      <c r="C206" s="39"/>
      <c r="D206" s="42">
        <f>SUM(D203:D205)</f>
        <v>8674</v>
      </c>
      <c r="E206" s="42">
        <f aca="true" t="shared" si="43" ref="E206:K206">SUM(E203:E205)</f>
        <v>0</v>
      </c>
      <c r="F206" s="42">
        <f t="shared" si="43"/>
        <v>0</v>
      </c>
      <c r="G206" s="42">
        <f t="shared" si="43"/>
        <v>5150</v>
      </c>
      <c r="H206" s="42">
        <f t="shared" si="43"/>
        <v>3524</v>
      </c>
      <c r="I206" s="42">
        <f t="shared" si="43"/>
        <v>0</v>
      </c>
      <c r="J206" s="42">
        <f t="shared" si="43"/>
        <v>0</v>
      </c>
      <c r="K206" s="42">
        <f t="shared" si="43"/>
        <v>0</v>
      </c>
    </row>
    <row r="207" spans="1:11" ht="12.75">
      <c r="A207" s="493" t="s">
        <v>151</v>
      </c>
      <c r="B207" s="494"/>
      <c r="C207" s="494"/>
      <c r="D207" s="494"/>
      <c r="E207" s="494"/>
      <c r="F207" s="494"/>
      <c r="G207" s="494"/>
      <c r="H207" s="494"/>
      <c r="I207" s="494"/>
      <c r="J207" s="494"/>
      <c r="K207" s="494"/>
    </row>
    <row r="208" spans="1:11" ht="12.75">
      <c r="A208" s="495" t="s">
        <v>145</v>
      </c>
      <c r="B208" s="496"/>
      <c r="C208" s="496"/>
      <c r="D208" s="496"/>
      <c r="E208" s="496"/>
      <c r="F208" s="496"/>
      <c r="G208" s="496"/>
      <c r="H208" s="496"/>
      <c r="I208" s="496"/>
      <c r="J208" s="496"/>
      <c r="K208" s="496"/>
    </row>
    <row r="209" spans="1:11" ht="25.5">
      <c r="A209" s="29" t="s">
        <v>247</v>
      </c>
      <c r="B209" s="29"/>
      <c r="C209" s="38"/>
      <c r="D209" s="29">
        <v>986</v>
      </c>
      <c r="E209" s="29">
        <v>492</v>
      </c>
      <c r="F209" s="29">
        <v>343</v>
      </c>
      <c r="G209" s="29">
        <v>91</v>
      </c>
      <c r="H209" s="29">
        <v>60</v>
      </c>
      <c r="I209" s="29"/>
      <c r="J209" s="29"/>
      <c r="K209" s="29"/>
    </row>
    <row r="210" spans="1:11" ht="12.75">
      <c r="A210" s="30"/>
      <c r="B210" s="30"/>
      <c r="C210" s="39"/>
      <c r="D210" s="30"/>
      <c r="E210" s="30"/>
      <c r="F210" s="30"/>
      <c r="G210" s="30"/>
      <c r="H210" s="30"/>
      <c r="I210" s="30"/>
      <c r="J210" s="30"/>
      <c r="K210" s="30"/>
    </row>
    <row r="211" spans="1:11" ht="40.5" customHeight="1">
      <c r="A211" s="42" t="s">
        <v>158</v>
      </c>
      <c r="B211" s="30"/>
      <c r="C211" s="39"/>
      <c r="D211" s="42">
        <f>SUM(D209:D210)</f>
        <v>986</v>
      </c>
      <c r="E211" s="42">
        <f aca="true" t="shared" si="44" ref="E211:K211">SUM(E209:E210)</f>
        <v>492</v>
      </c>
      <c r="F211" s="42">
        <f t="shared" si="44"/>
        <v>343</v>
      </c>
      <c r="G211" s="42">
        <f t="shared" si="44"/>
        <v>91</v>
      </c>
      <c r="H211" s="42">
        <f t="shared" si="44"/>
        <v>60</v>
      </c>
      <c r="I211" s="42">
        <f t="shared" si="44"/>
        <v>0</v>
      </c>
      <c r="J211" s="42">
        <f t="shared" si="44"/>
        <v>0</v>
      </c>
      <c r="K211" s="42">
        <f t="shared" si="44"/>
        <v>0</v>
      </c>
    </row>
    <row r="212" spans="1:11" ht="15.75">
      <c r="A212" s="14" t="s">
        <v>160</v>
      </c>
      <c r="B212" s="15"/>
      <c r="C212" s="16"/>
      <c r="D212" s="43">
        <f>SUM(D211)</f>
        <v>986</v>
      </c>
      <c r="E212" s="43">
        <f aca="true" t="shared" si="45" ref="E212:K212">SUM(E211)</f>
        <v>492</v>
      </c>
      <c r="F212" s="43">
        <f t="shared" si="45"/>
        <v>343</v>
      </c>
      <c r="G212" s="43">
        <f t="shared" si="45"/>
        <v>91</v>
      </c>
      <c r="H212" s="43">
        <f t="shared" si="45"/>
        <v>60</v>
      </c>
      <c r="I212" s="43">
        <f t="shared" si="45"/>
        <v>0</v>
      </c>
      <c r="J212" s="43">
        <f t="shared" si="45"/>
        <v>0</v>
      </c>
      <c r="K212" s="43">
        <f t="shared" si="45"/>
        <v>0</v>
      </c>
    </row>
    <row r="213" spans="1:11" ht="17.25" thickBot="1">
      <c r="A213" s="90" t="s">
        <v>252</v>
      </c>
      <c r="B213" s="91"/>
      <c r="C213" s="92"/>
      <c r="D213" s="66">
        <f>SUM(D201+D206+D212)</f>
        <v>13192</v>
      </c>
      <c r="E213" s="66">
        <f aca="true" t="shared" si="46" ref="E213:K213">SUM(E201+E206+E212)</f>
        <v>492</v>
      </c>
      <c r="F213" s="66">
        <f t="shared" si="46"/>
        <v>343</v>
      </c>
      <c r="G213" s="66">
        <f t="shared" si="46"/>
        <v>8773</v>
      </c>
      <c r="H213" s="66">
        <f t="shared" si="46"/>
        <v>3584</v>
      </c>
      <c r="I213" s="66">
        <f t="shared" si="46"/>
        <v>0</v>
      </c>
      <c r="J213" s="66">
        <f t="shared" si="46"/>
        <v>0</v>
      </c>
      <c r="K213" s="66">
        <f t="shared" si="46"/>
        <v>0</v>
      </c>
    </row>
    <row r="214" spans="1:11" ht="24.75" customHeight="1" thickBot="1">
      <c r="A214" s="58" t="s">
        <v>251</v>
      </c>
      <c r="B214" s="74"/>
      <c r="C214" s="75"/>
      <c r="D214" s="61">
        <f>SUM(D54+D78+D85+D125+D149+D158+D191+D197+D213)</f>
        <v>117210.49</v>
      </c>
      <c r="E214" s="61"/>
      <c r="F214" s="61"/>
      <c r="G214" s="61"/>
      <c r="H214" s="61"/>
      <c r="I214" s="61">
        <f>SUM(I54+I78+I85+I125+I149+I158+I191+I197+I213)</f>
        <v>11951.8</v>
      </c>
      <c r="J214" s="61">
        <f>SUM(J54+J78+J85+J125+J149+J158+J191+J197+J213)</f>
        <v>6831</v>
      </c>
      <c r="K214" s="62">
        <f>SUM(K54+K78+K85+K125+K149+K158+K191+K197+K213)</f>
        <v>6404</v>
      </c>
    </row>
    <row r="215" spans="2:11" ht="12.75">
      <c r="B215" s="8"/>
      <c r="C215" s="4"/>
      <c r="D215" s="8"/>
      <c r="E215" s="8"/>
      <c r="F215" s="8"/>
      <c r="G215" s="8"/>
      <c r="H215" s="8"/>
      <c r="I215" s="8"/>
      <c r="J215" s="8"/>
      <c r="K215" s="8"/>
    </row>
    <row r="216" spans="2:11" ht="12.75">
      <c r="B216" s="8"/>
      <c r="C216" s="4"/>
      <c r="D216" s="8"/>
      <c r="E216" s="8"/>
      <c r="F216" s="8"/>
      <c r="G216" s="8"/>
      <c r="H216" s="8"/>
      <c r="I216" s="8"/>
      <c r="J216" s="8"/>
      <c r="K216" s="8"/>
    </row>
    <row r="217" spans="2:11" ht="12.75">
      <c r="B217" s="8"/>
      <c r="C217" s="4"/>
      <c r="D217" s="8"/>
      <c r="E217" s="8"/>
      <c r="F217" s="8"/>
      <c r="G217" s="8"/>
      <c r="H217" s="8"/>
      <c r="I217" s="8"/>
      <c r="J217" s="8"/>
      <c r="K217" s="8"/>
    </row>
    <row r="218" spans="2:11" ht="12.75">
      <c r="B218" s="8"/>
      <c r="C218" s="4"/>
      <c r="D218" s="8"/>
      <c r="E218" s="8"/>
      <c r="F218" s="8"/>
      <c r="G218" s="8"/>
      <c r="H218" s="8"/>
      <c r="I218" s="8"/>
      <c r="J218" s="8"/>
      <c r="K218" s="8"/>
    </row>
    <row r="219" spans="2:11" ht="12.75">
      <c r="B219" s="8"/>
      <c r="C219" s="4"/>
      <c r="D219" s="120">
        <v>50470</v>
      </c>
      <c r="E219" s="8"/>
      <c r="F219" s="8"/>
      <c r="G219" s="8"/>
      <c r="H219" s="8"/>
      <c r="I219" s="8"/>
      <c r="J219" s="8"/>
      <c r="K219" s="8"/>
    </row>
    <row r="220" spans="2:11" ht="12.75">
      <c r="B220" s="8"/>
      <c r="C220" s="4"/>
      <c r="D220" s="8"/>
      <c r="E220" s="20"/>
      <c r="F220" s="8"/>
      <c r="G220" s="8"/>
      <c r="H220" s="8"/>
      <c r="I220" s="8"/>
      <c r="J220" s="8"/>
      <c r="K220" s="8"/>
    </row>
    <row r="221" spans="2:11" ht="12.75">
      <c r="B221" s="8"/>
      <c r="C221" s="4"/>
      <c r="D221" s="120">
        <v>65872</v>
      </c>
      <c r="E221" s="20" t="s">
        <v>266</v>
      </c>
      <c r="F221" s="8"/>
      <c r="G221" s="8"/>
      <c r="H221" s="8"/>
      <c r="I221" s="8"/>
      <c r="J221" s="8"/>
      <c r="K221" s="8"/>
    </row>
    <row r="222" spans="2:11" ht="12.75">
      <c r="B222" s="8"/>
      <c r="C222" s="4"/>
      <c r="D222" s="8"/>
      <c r="E222" s="8"/>
      <c r="F222" s="8"/>
      <c r="G222" s="8"/>
      <c r="H222" s="8"/>
      <c r="I222" s="8"/>
      <c r="J222" s="8"/>
      <c r="K222" s="8"/>
    </row>
    <row r="223" spans="2:11" ht="12.75">
      <c r="B223" s="8"/>
      <c r="C223" s="4"/>
      <c r="D223" s="8"/>
      <c r="E223" s="8"/>
      <c r="F223" s="8"/>
      <c r="G223" s="8"/>
      <c r="H223" s="8"/>
      <c r="I223" s="8"/>
      <c r="J223" s="8"/>
      <c r="K223" s="8"/>
    </row>
    <row r="224" spans="2:11" ht="12.75">
      <c r="B224" s="8"/>
      <c r="C224" s="4"/>
      <c r="D224" s="8"/>
      <c r="E224" s="8"/>
      <c r="F224" s="8"/>
      <c r="G224" s="8"/>
      <c r="H224" s="8"/>
      <c r="I224" s="8"/>
      <c r="J224" s="8"/>
      <c r="K224" s="8"/>
    </row>
    <row r="225" spans="2:11" ht="12.75">
      <c r="B225" s="8"/>
      <c r="C225" s="4"/>
      <c r="D225" s="8"/>
      <c r="E225" s="8"/>
      <c r="F225" s="8"/>
      <c r="G225" s="8"/>
      <c r="H225" s="8"/>
      <c r="I225" s="8"/>
      <c r="J225" s="8"/>
      <c r="K225" s="8"/>
    </row>
    <row r="226" spans="2:11" ht="12.75">
      <c r="B226" s="8"/>
      <c r="C226" s="4"/>
      <c r="D226" s="8"/>
      <c r="E226" s="8"/>
      <c r="F226" s="8"/>
      <c r="G226" s="8"/>
      <c r="H226" s="8"/>
      <c r="I226" s="8"/>
      <c r="J226" s="8"/>
      <c r="K226" s="8"/>
    </row>
    <row r="227" spans="2:11" ht="12.75">
      <c r="B227" s="8"/>
      <c r="C227" s="4"/>
      <c r="D227" s="8"/>
      <c r="E227" s="8"/>
      <c r="F227" s="8"/>
      <c r="G227" s="8"/>
      <c r="H227" s="8"/>
      <c r="I227" s="8"/>
      <c r="J227" s="8"/>
      <c r="K227" s="8"/>
    </row>
    <row r="228" spans="2:11" ht="12.75">
      <c r="B228" s="8"/>
      <c r="C228" s="4"/>
      <c r="D228" s="8"/>
      <c r="E228" s="8"/>
      <c r="F228" s="8"/>
      <c r="G228" s="8"/>
      <c r="H228" s="8"/>
      <c r="I228" s="8"/>
      <c r="J228" s="8"/>
      <c r="K228" s="8"/>
    </row>
    <row r="229" spans="2:11" ht="12.75">
      <c r="B229" s="8"/>
      <c r="C229" s="4"/>
      <c r="D229" s="8"/>
      <c r="E229" s="8"/>
      <c r="F229" s="8"/>
      <c r="G229" s="8"/>
      <c r="H229" s="8"/>
      <c r="I229" s="8"/>
      <c r="J229" s="8"/>
      <c r="K229" s="8"/>
    </row>
    <row r="230" spans="2:11" ht="12.75">
      <c r="B230" s="8"/>
      <c r="C230" s="4"/>
      <c r="D230" s="8"/>
      <c r="E230" s="8"/>
      <c r="F230" s="8"/>
      <c r="G230" s="8"/>
      <c r="H230" s="8"/>
      <c r="I230" s="8"/>
      <c r="J230" s="8"/>
      <c r="K230" s="8"/>
    </row>
    <row r="231" spans="2:11" ht="12.75">
      <c r="B231" s="8"/>
      <c r="C231" s="4"/>
      <c r="D231" s="8"/>
      <c r="E231" s="8"/>
      <c r="F231" s="8"/>
      <c r="G231" s="8"/>
      <c r="H231" s="8"/>
      <c r="I231" s="8"/>
      <c r="J231" s="8"/>
      <c r="K231" s="8"/>
    </row>
    <row r="232" spans="2:11" ht="12.75">
      <c r="B232" s="8"/>
      <c r="C232" s="4"/>
      <c r="D232" s="8"/>
      <c r="E232" s="8"/>
      <c r="F232" s="8"/>
      <c r="G232" s="8"/>
      <c r="H232" s="8"/>
      <c r="I232" s="8"/>
      <c r="J232" s="8"/>
      <c r="K232" s="8"/>
    </row>
    <row r="233" spans="2:11" ht="12.75">
      <c r="B233" s="8"/>
      <c r="C233" s="4"/>
      <c r="D233" s="8"/>
      <c r="E233" s="8"/>
      <c r="F233" s="8"/>
      <c r="G233" s="8"/>
      <c r="H233" s="8"/>
      <c r="I233" s="8"/>
      <c r="J233" s="8"/>
      <c r="K233" s="8"/>
    </row>
    <row r="234" spans="2:11" ht="12.75">
      <c r="B234" s="8"/>
      <c r="C234" s="4"/>
      <c r="D234" s="8"/>
      <c r="E234" s="8"/>
      <c r="F234" s="8"/>
      <c r="G234" s="8"/>
      <c r="H234" s="8"/>
      <c r="I234" s="8"/>
      <c r="J234" s="8"/>
      <c r="K234" s="8"/>
    </row>
    <row r="235" spans="2:11" ht="12.75">
      <c r="B235" s="8"/>
      <c r="C235" s="4"/>
      <c r="D235" s="8"/>
      <c r="E235" s="8"/>
      <c r="F235" s="8"/>
      <c r="G235" s="8"/>
      <c r="H235" s="8"/>
      <c r="I235" s="8"/>
      <c r="J235" s="8"/>
      <c r="K235" s="8"/>
    </row>
    <row r="236" spans="2:11" ht="12.75">
      <c r="B236" s="8"/>
      <c r="C236" s="4"/>
      <c r="D236" s="8"/>
      <c r="E236" s="8"/>
      <c r="F236" s="8"/>
      <c r="G236" s="8"/>
      <c r="H236" s="8"/>
      <c r="I236" s="8"/>
      <c r="J236" s="8"/>
      <c r="K236" s="8"/>
    </row>
    <row r="237" spans="2:11" ht="12.75">
      <c r="B237" s="8"/>
      <c r="C237" s="4"/>
      <c r="D237" s="8"/>
      <c r="E237" s="8"/>
      <c r="F237" s="8"/>
      <c r="G237" s="8"/>
      <c r="H237" s="8"/>
      <c r="I237" s="8"/>
      <c r="J237" s="8"/>
      <c r="K237" s="8"/>
    </row>
    <row r="238" spans="2:11" ht="12.75">
      <c r="B238" s="8"/>
      <c r="C238" s="4"/>
      <c r="D238" s="8"/>
      <c r="E238" s="8"/>
      <c r="F238" s="8"/>
      <c r="G238" s="8"/>
      <c r="H238" s="8"/>
      <c r="I238" s="8"/>
      <c r="J238" s="8"/>
      <c r="K238" s="8"/>
    </row>
    <row r="239" spans="2:11" ht="12.75">
      <c r="B239" s="8"/>
      <c r="C239" s="4"/>
      <c r="D239" s="8"/>
      <c r="E239" s="8"/>
      <c r="F239" s="8"/>
      <c r="G239" s="8"/>
      <c r="H239" s="8"/>
      <c r="I239" s="8"/>
      <c r="J239" s="8"/>
      <c r="K239" s="8"/>
    </row>
    <row r="240" spans="2:11" ht="12.75">
      <c r="B240" s="8"/>
      <c r="C240" s="4"/>
      <c r="D240" s="8"/>
      <c r="E240" s="8"/>
      <c r="F240" s="8"/>
      <c r="G240" s="8"/>
      <c r="H240" s="8"/>
      <c r="I240" s="8"/>
      <c r="J240" s="8"/>
      <c r="K240" s="8"/>
    </row>
    <row r="241" spans="2:11" ht="12.75">
      <c r="B241" s="8"/>
      <c r="C241" s="4"/>
      <c r="D241" s="8"/>
      <c r="E241" s="8"/>
      <c r="F241" s="8"/>
      <c r="G241" s="8"/>
      <c r="H241" s="8"/>
      <c r="I241" s="8"/>
      <c r="J241" s="8"/>
      <c r="K241" s="8"/>
    </row>
    <row r="242" spans="2:11" ht="12.75">
      <c r="B242" s="8"/>
      <c r="C242" s="4"/>
      <c r="D242" s="8"/>
      <c r="E242" s="8"/>
      <c r="F242" s="8"/>
      <c r="G242" s="8"/>
      <c r="H242" s="8"/>
      <c r="I242" s="8"/>
      <c r="J242" s="8"/>
      <c r="K242" s="8"/>
    </row>
    <row r="243" spans="2:11" ht="12.75">
      <c r="B243" s="8"/>
      <c r="C243" s="4"/>
      <c r="D243" s="8"/>
      <c r="E243" s="8"/>
      <c r="F243" s="8"/>
      <c r="G243" s="8"/>
      <c r="H243" s="8"/>
      <c r="I243" s="8"/>
      <c r="J243" s="8"/>
      <c r="K243" s="8"/>
    </row>
    <row r="244" spans="2:11" ht="12.75">
      <c r="B244" s="8"/>
      <c r="C244" s="4"/>
      <c r="D244" s="8"/>
      <c r="E244" s="8"/>
      <c r="F244" s="8"/>
      <c r="G244" s="8"/>
      <c r="H244" s="8"/>
      <c r="I244" s="8"/>
      <c r="J244" s="8"/>
      <c r="K244" s="8"/>
    </row>
    <row r="245" spans="2:11" ht="12.75">
      <c r="B245" s="8"/>
      <c r="C245" s="4"/>
      <c r="D245" s="8"/>
      <c r="E245" s="8"/>
      <c r="F245" s="8"/>
      <c r="G245" s="8"/>
      <c r="H245" s="8"/>
      <c r="I245" s="8"/>
      <c r="J245" s="8"/>
      <c r="K245" s="8"/>
    </row>
    <row r="246" spans="2:11" ht="12.75">
      <c r="B246" s="8"/>
      <c r="C246" s="4"/>
      <c r="D246" s="8"/>
      <c r="E246" s="8"/>
      <c r="F246" s="8"/>
      <c r="G246" s="8"/>
      <c r="H246" s="8"/>
      <c r="I246" s="8"/>
      <c r="J246" s="8"/>
      <c r="K246" s="8"/>
    </row>
    <row r="247" spans="2:11" ht="12.75">
      <c r="B247" s="8"/>
      <c r="C247" s="4"/>
      <c r="D247" s="8"/>
      <c r="E247" s="8"/>
      <c r="F247" s="8"/>
      <c r="G247" s="8"/>
      <c r="H247" s="8"/>
      <c r="I247" s="8"/>
      <c r="J247" s="8"/>
      <c r="K247" s="8"/>
    </row>
    <row r="248" spans="2:11" ht="12.75">
      <c r="B248" s="8"/>
      <c r="C248" s="4"/>
      <c r="D248" s="8"/>
      <c r="E248" s="8"/>
      <c r="F248" s="8"/>
      <c r="G248" s="8"/>
      <c r="H248" s="8"/>
      <c r="I248" s="8"/>
      <c r="J248" s="8"/>
      <c r="K248" s="8"/>
    </row>
    <row r="249" spans="2:11" ht="12.75">
      <c r="B249" s="8"/>
      <c r="C249" s="4"/>
      <c r="D249" s="8"/>
      <c r="E249" s="8"/>
      <c r="F249" s="8"/>
      <c r="G249" s="8"/>
      <c r="H249" s="8"/>
      <c r="I249" s="8"/>
      <c r="J249" s="8"/>
      <c r="K249" s="8"/>
    </row>
    <row r="250" spans="2:11" ht="12.75">
      <c r="B250" s="8"/>
      <c r="C250" s="4"/>
      <c r="D250" s="8"/>
      <c r="E250" s="8"/>
      <c r="F250" s="8"/>
      <c r="G250" s="8"/>
      <c r="H250" s="8"/>
      <c r="I250" s="8"/>
      <c r="J250" s="8"/>
      <c r="K250" s="8"/>
    </row>
    <row r="251" spans="2:11" ht="12.75">
      <c r="B251" s="8"/>
      <c r="C251" s="4"/>
      <c r="D251" s="8"/>
      <c r="E251" s="8"/>
      <c r="F251" s="8"/>
      <c r="G251" s="8"/>
      <c r="H251" s="8"/>
      <c r="I251" s="8"/>
      <c r="J251" s="8"/>
      <c r="K251" s="8"/>
    </row>
    <row r="252" spans="2:11" ht="12.75">
      <c r="B252" s="8"/>
      <c r="C252" s="4"/>
      <c r="D252" s="8"/>
      <c r="E252" s="8"/>
      <c r="F252" s="8"/>
      <c r="G252" s="8"/>
      <c r="H252" s="8"/>
      <c r="I252" s="8"/>
      <c r="J252" s="8"/>
      <c r="K252" s="8"/>
    </row>
    <row r="253" spans="2:11" ht="12.75">
      <c r="B253" s="8"/>
      <c r="C253" s="4"/>
      <c r="D253" s="8"/>
      <c r="E253" s="8"/>
      <c r="F253" s="8"/>
      <c r="G253" s="8"/>
      <c r="H253" s="8"/>
      <c r="I253" s="8"/>
      <c r="J253" s="8"/>
      <c r="K253" s="8"/>
    </row>
    <row r="254" spans="2:11" ht="12.75">
      <c r="B254" s="8"/>
      <c r="C254" s="4"/>
      <c r="D254" s="8"/>
      <c r="E254" s="8"/>
      <c r="F254" s="8"/>
      <c r="G254" s="8"/>
      <c r="H254" s="8"/>
      <c r="I254" s="8"/>
      <c r="J254" s="8"/>
      <c r="K254" s="8"/>
    </row>
    <row r="255" spans="2:11" ht="12.75">
      <c r="B255" s="8"/>
      <c r="C255" s="4"/>
      <c r="D255" s="8"/>
      <c r="E255" s="8"/>
      <c r="F255" s="8"/>
      <c r="G255" s="8"/>
      <c r="H255" s="8"/>
      <c r="I255" s="8"/>
      <c r="J255" s="8"/>
      <c r="K255" s="8"/>
    </row>
    <row r="256" spans="2:11" ht="12.75">
      <c r="B256" s="8"/>
      <c r="C256" s="4"/>
      <c r="D256" s="8"/>
      <c r="E256" s="8"/>
      <c r="F256" s="8"/>
      <c r="G256" s="8"/>
      <c r="H256" s="8"/>
      <c r="I256" s="8"/>
      <c r="J256" s="8"/>
      <c r="K256" s="8"/>
    </row>
    <row r="257" spans="2:11" ht="12.75">
      <c r="B257" s="8"/>
      <c r="C257" s="4"/>
      <c r="D257" s="8"/>
      <c r="E257" s="8"/>
      <c r="F257" s="8"/>
      <c r="G257" s="8"/>
      <c r="H257" s="8"/>
      <c r="I257" s="8"/>
      <c r="J257" s="8"/>
      <c r="K257" s="8"/>
    </row>
    <row r="258" spans="2:11" ht="12.75">
      <c r="B258" s="8"/>
      <c r="C258" s="4"/>
      <c r="D258" s="8"/>
      <c r="E258" s="8"/>
      <c r="F258" s="8"/>
      <c r="G258" s="8"/>
      <c r="H258" s="8"/>
      <c r="I258" s="8"/>
      <c r="J258" s="8"/>
      <c r="K258" s="8"/>
    </row>
    <row r="259" spans="2:11" ht="12.75">
      <c r="B259" s="8"/>
      <c r="C259" s="4"/>
      <c r="D259" s="8"/>
      <c r="E259" s="8"/>
      <c r="F259" s="8"/>
      <c r="G259" s="8"/>
      <c r="H259" s="8"/>
      <c r="I259" s="8"/>
      <c r="J259" s="8"/>
      <c r="K259" s="8"/>
    </row>
    <row r="260" spans="2:11" ht="12.75">
      <c r="B260" s="8"/>
      <c r="C260" s="4"/>
      <c r="D260" s="8"/>
      <c r="E260" s="8"/>
      <c r="F260" s="8"/>
      <c r="G260" s="8"/>
      <c r="H260" s="8"/>
      <c r="I260" s="8"/>
      <c r="J260" s="8"/>
      <c r="K260" s="8"/>
    </row>
    <row r="261" spans="2:11" ht="12.75">
      <c r="B261" s="8"/>
      <c r="C261" s="4"/>
      <c r="D261" s="8"/>
      <c r="E261" s="8"/>
      <c r="F261" s="8"/>
      <c r="G261" s="8"/>
      <c r="H261" s="8"/>
      <c r="I261" s="8"/>
      <c r="J261" s="8"/>
      <c r="K261" s="8"/>
    </row>
    <row r="262" spans="2:11" ht="12.75">
      <c r="B262" s="8"/>
      <c r="C262" s="4"/>
      <c r="D262" s="8"/>
      <c r="E262" s="8"/>
      <c r="F262" s="8"/>
      <c r="G262" s="8"/>
      <c r="H262" s="8"/>
      <c r="I262" s="8"/>
      <c r="J262" s="8"/>
      <c r="K262" s="8"/>
    </row>
    <row r="263" spans="2:11" ht="12.75">
      <c r="B263" s="8"/>
      <c r="C263" s="4"/>
      <c r="D263" s="8"/>
      <c r="E263" s="8"/>
      <c r="F263" s="8"/>
      <c r="G263" s="8"/>
      <c r="H263" s="8"/>
      <c r="I263" s="8"/>
      <c r="J263" s="8"/>
      <c r="K263" s="8"/>
    </row>
    <row r="264" spans="2:11" ht="12.75">
      <c r="B264" s="8"/>
      <c r="C264" s="4"/>
      <c r="D264" s="8"/>
      <c r="E264" s="8"/>
      <c r="F264" s="8"/>
      <c r="G264" s="8"/>
      <c r="H264" s="8"/>
      <c r="I264" s="8"/>
      <c r="J264" s="8"/>
      <c r="K264" s="8"/>
    </row>
    <row r="265" spans="2:11" ht="12.75">
      <c r="B265" s="8"/>
      <c r="C265" s="4"/>
      <c r="D265" s="8"/>
      <c r="E265" s="8"/>
      <c r="F265" s="8"/>
      <c r="G265" s="8"/>
      <c r="H265" s="8"/>
      <c r="I265" s="8"/>
      <c r="J265" s="8"/>
      <c r="K265" s="8"/>
    </row>
    <row r="266" spans="2:11" ht="12.75">
      <c r="B266" s="8"/>
      <c r="C266" s="4"/>
      <c r="D266" s="8"/>
      <c r="E266" s="8"/>
      <c r="F266" s="8"/>
      <c r="G266" s="8"/>
      <c r="H266" s="8"/>
      <c r="I266" s="8"/>
      <c r="J266" s="8"/>
      <c r="K266" s="8"/>
    </row>
    <row r="267" spans="2:11" ht="12.75">
      <c r="B267" s="8"/>
      <c r="C267" s="4"/>
      <c r="D267" s="8"/>
      <c r="E267" s="8"/>
      <c r="F267" s="8"/>
      <c r="G267" s="8"/>
      <c r="H267" s="8"/>
      <c r="I267" s="8"/>
      <c r="J267" s="8"/>
      <c r="K267" s="8"/>
    </row>
    <row r="268" spans="2:11" ht="12.75">
      <c r="B268" s="8"/>
      <c r="C268" s="4"/>
      <c r="D268" s="8"/>
      <c r="E268" s="8"/>
      <c r="F268" s="8"/>
      <c r="G268" s="8"/>
      <c r="H268" s="8"/>
      <c r="I268" s="8"/>
      <c r="J268" s="8"/>
      <c r="K268" s="8"/>
    </row>
    <row r="269" spans="2:11" ht="12.75">
      <c r="B269" s="8"/>
      <c r="C269" s="4"/>
      <c r="D269" s="8"/>
      <c r="E269" s="8"/>
      <c r="F269" s="8"/>
      <c r="G269" s="8"/>
      <c r="H269" s="8"/>
      <c r="I269" s="8"/>
      <c r="J269" s="8"/>
      <c r="K269" s="8"/>
    </row>
    <row r="270" spans="2:11" ht="12.75">
      <c r="B270" s="8"/>
      <c r="C270" s="4"/>
      <c r="D270" s="8"/>
      <c r="E270" s="8"/>
      <c r="F270" s="8"/>
      <c r="G270" s="8"/>
      <c r="H270" s="8"/>
      <c r="I270" s="8"/>
      <c r="J270" s="8"/>
      <c r="K270" s="8"/>
    </row>
    <row r="271" spans="2:11" ht="12.75">
      <c r="B271" s="8"/>
      <c r="C271" s="4"/>
      <c r="D271" s="8"/>
      <c r="E271" s="8"/>
      <c r="F271" s="8"/>
      <c r="G271" s="8"/>
      <c r="H271" s="8"/>
      <c r="I271" s="8"/>
      <c r="J271" s="8"/>
      <c r="K271" s="8"/>
    </row>
    <row r="272" spans="2:11" ht="12.75">
      <c r="B272" s="8"/>
      <c r="C272" s="4"/>
      <c r="D272" s="8"/>
      <c r="E272" s="8"/>
      <c r="F272" s="8"/>
      <c r="G272" s="8"/>
      <c r="H272" s="8"/>
      <c r="I272" s="8"/>
      <c r="J272" s="8"/>
      <c r="K272" s="8"/>
    </row>
    <row r="273" spans="2:11" ht="12.75">
      <c r="B273" s="8"/>
      <c r="C273" s="4"/>
      <c r="D273" s="8"/>
      <c r="E273" s="8"/>
      <c r="F273" s="8"/>
      <c r="G273" s="8"/>
      <c r="H273" s="8"/>
      <c r="I273" s="8"/>
      <c r="J273" s="8"/>
      <c r="K273" s="8"/>
    </row>
    <row r="274" spans="2:11" ht="12.75">
      <c r="B274" s="8"/>
      <c r="C274" s="4"/>
      <c r="D274" s="8"/>
      <c r="E274" s="8"/>
      <c r="F274" s="8"/>
      <c r="G274" s="8"/>
      <c r="H274" s="8"/>
      <c r="I274" s="8"/>
      <c r="J274" s="8"/>
      <c r="K274" s="8"/>
    </row>
    <row r="275" spans="2:11" ht="12.75">
      <c r="B275" s="8"/>
      <c r="C275" s="4"/>
      <c r="D275" s="8"/>
      <c r="E275" s="8"/>
      <c r="F275" s="8"/>
      <c r="G275" s="8"/>
      <c r="H275" s="8"/>
      <c r="I275" s="8"/>
      <c r="J275" s="8"/>
      <c r="K275" s="8"/>
    </row>
    <row r="276" spans="2:11" ht="12.75">
      <c r="B276" s="8"/>
      <c r="C276" s="4"/>
      <c r="D276" s="8"/>
      <c r="E276" s="8"/>
      <c r="F276" s="8"/>
      <c r="G276" s="8"/>
      <c r="H276" s="8"/>
      <c r="I276" s="8"/>
      <c r="J276" s="8"/>
      <c r="K276" s="8"/>
    </row>
    <row r="277" spans="2:11" ht="12.75">
      <c r="B277" s="8"/>
      <c r="C277" s="4"/>
      <c r="D277" s="8"/>
      <c r="E277" s="8"/>
      <c r="F277" s="8"/>
      <c r="G277" s="8"/>
      <c r="H277" s="8"/>
      <c r="I277" s="8"/>
      <c r="J277" s="8"/>
      <c r="K277" s="8"/>
    </row>
    <row r="278" spans="2:11" ht="12.75">
      <c r="B278" s="8"/>
      <c r="C278" s="4"/>
      <c r="D278" s="8"/>
      <c r="E278" s="8"/>
      <c r="F278" s="8"/>
      <c r="G278" s="8"/>
      <c r="H278" s="8"/>
      <c r="I278" s="8"/>
      <c r="J278" s="8"/>
      <c r="K278" s="8"/>
    </row>
    <row r="279" spans="2:11" ht="12.75">
      <c r="B279" s="8"/>
      <c r="C279" s="4"/>
      <c r="D279" s="8"/>
      <c r="E279" s="8"/>
      <c r="F279" s="8"/>
      <c r="G279" s="8"/>
      <c r="H279" s="8"/>
      <c r="I279" s="8"/>
      <c r="J279" s="8"/>
      <c r="K279" s="8"/>
    </row>
    <row r="280" spans="2:11" ht="12.75">
      <c r="B280" s="8"/>
      <c r="C280" s="4"/>
      <c r="D280" s="8"/>
      <c r="E280" s="8"/>
      <c r="F280" s="8"/>
      <c r="G280" s="8"/>
      <c r="H280" s="8"/>
      <c r="I280" s="8"/>
      <c r="J280" s="8"/>
      <c r="K280" s="8"/>
    </row>
    <row r="281" spans="2:11" ht="12.75">
      <c r="B281" s="8"/>
      <c r="C281" s="4"/>
      <c r="D281" s="8"/>
      <c r="E281" s="8"/>
      <c r="F281" s="8"/>
      <c r="G281" s="8"/>
      <c r="H281" s="8"/>
      <c r="I281" s="8"/>
      <c r="J281" s="8"/>
      <c r="K281" s="8"/>
    </row>
    <row r="282" spans="2:11" ht="12.75">
      <c r="B282" s="8"/>
      <c r="C282" s="4"/>
      <c r="D282" s="8"/>
      <c r="E282" s="8"/>
      <c r="F282" s="8"/>
      <c r="G282" s="8"/>
      <c r="H282" s="8"/>
      <c r="I282" s="8"/>
      <c r="J282" s="8"/>
      <c r="K282" s="8"/>
    </row>
    <row r="283" spans="2:11" ht="12.75">
      <c r="B283" s="8"/>
      <c r="C283" s="4"/>
      <c r="D283" s="8"/>
      <c r="E283" s="8"/>
      <c r="F283" s="8"/>
      <c r="G283" s="8"/>
      <c r="H283" s="8"/>
      <c r="I283" s="8"/>
      <c r="J283" s="8"/>
      <c r="K283" s="8"/>
    </row>
    <row r="284" spans="2:11" ht="12.75">
      <c r="B284" s="8"/>
      <c r="C284" s="4"/>
      <c r="D284" s="8"/>
      <c r="E284" s="8"/>
      <c r="F284" s="8"/>
      <c r="G284" s="8"/>
      <c r="H284" s="8"/>
      <c r="I284" s="8"/>
      <c r="J284" s="8"/>
      <c r="K284" s="8"/>
    </row>
    <row r="285" spans="2:11" ht="12.75">
      <c r="B285" s="8"/>
      <c r="C285" s="4"/>
      <c r="D285" s="8"/>
      <c r="E285" s="8"/>
      <c r="F285" s="8"/>
      <c r="G285" s="8"/>
      <c r="H285" s="8"/>
      <c r="I285" s="8"/>
      <c r="J285" s="8"/>
      <c r="K285" s="8"/>
    </row>
    <row r="286" spans="2:11" ht="12.75">
      <c r="B286" s="8"/>
      <c r="C286" s="4"/>
      <c r="D286" s="8"/>
      <c r="E286" s="8"/>
      <c r="F286" s="8"/>
      <c r="G286" s="8"/>
      <c r="H286" s="8"/>
      <c r="I286" s="8"/>
      <c r="J286" s="8"/>
      <c r="K286" s="8"/>
    </row>
    <row r="287" spans="2:11" ht="12.75">
      <c r="B287" s="8"/>
      <c r="C287" s="4"/>
      <c r="D287" s="8"/>
      <c r="E287" s="8"/>
      <c r="F287" s="8"/>
      <c r="G287" s="8"/>
      <c r="H287" s="8"/>
      <c r="I287" s="8"/>
      <c r="J287" s="8"/>
      <c r="K287" s="8"/>
    </row>
    <row r="288" spans="2:11" ht="12.75">
      <c r="B288" s="8"/>
      <c r="C288" s="4"/>
      <c r="D288" s="8"/>
      <c r="E288" s="8"/>
      <c r="F288" s="8"/>
      <c r="G288" s="8"/>
      <c r="H288" s="8"/>
      <c r="I288" s="8"/>
      <c r="J288" s="8"/>
      <c r="K288" s="8"/>
    </row>
    <row r="289" spans="2:11" ht="12.75">
      <c r="B289" s="8"/>
      <c r="C289" s="4"/>
      <c r="D289" s="8"/>
      <c r="E289" s="8"/>
      <c r="F289" s="8"/>
      <c r="G289" s="8"/>
      <c r="H289" s="8"/>
      <c r="I289" s="8"/>
      <c r="J289" s="8"/>
      <c r="K289" s="8"/>
    </row>
    <row r="290" spans="2:11" ht="12.75">
      <c r="B290" s="8"/>
      <c r="C290" s="4"/>
      <c r="D290" s="8"/>
      <c r="E290" s="8"/>
      <c r="F290" s="8"/>
      <c r="G290" s="8"/>
      <c r="H290" s="8"/>
      <c r="I290" s="8"/>
      <c r="J290" s="8"/>
      <c r="K290" s="8"/>
    </row>
    <row r="291" spans="2:11" ht="12.75">
      <c r="B291" s="8"/>
      <c r="C291" s="4"/>
      <c r="D291" s="8"/>
      <c r="E291" s="8"/>
      <c r="F291" s="8"/>
      <c r="G291" s="8"/>
      <c r="H291" s="8"/>
      <c r="I291" s="8"/>
      <c r="J291" s="8"/>
      <c r="K291" s="8"/>
    </row>
    <row r="292" spans="2:11" ht="12.75">
      <c r="B292" s="8"/>
      <c r="C292" s="4"/>
      <c r="D292" s="8"/>
      <c r="E292" s="8"/>
      <c r="F292" s="8"/>
      <c r="G292" s="8"/>
      <c r="H292" s="8"/>
      <c r="I292" s="8"/>
      <c r="J292" s="8"/>
      <c r="K292" s="8"/>
    </row>
    <row r="293" spans="2:11" ht="12.75">
      <c r="B293" s="8"/>
      <c r="C293" s="4"/>
      <c r="D293" s="8"/>
      <c r="E293" s="8"/>
      <c r="F293" s="8"/>
      <c r="G293" s="8"/>
      <c r="H293" s="8"/>
      <c r="I293" s="8"/>
      <c r="J293" s="8"/>
      <c r="K293" s="8"/>
    </row>
    <row r="294" spans="2:11" ht="12.75">
      <c r="B294" s="8"/>
      <c r="C294" s="4"/>
      <c r="D294" s="8"/>
      <c r="E294" s="8"/>
      <c r="F294" s="8"/>
      <c r="G294" s="8"/>
      <c r="H294" s="8"/>
      <c r="I294" s="8"/>
      <c r="J294" s="8"/>
      <c r="K294" s="8"/>
    </row>
    <row r="295" spans="2:11" ht="12.75">
      <c r="B295" s="8"/>
      <c r="C295" s="4"/>
      <c r="D295" s="8"/>
      <c r="E295" s="8"/>
      <c r="F295" s="8"/>
      <c r="G295" s="8"/>
      <c r="H295" s="8"/>
      <c r="I295" s="8"/>
      <c r="J295" s="8"/>
      <c r="K295" s="8"/>
    </row>
    <row r="296" spans="2:11" ht="12.75">
      <c r="B296" s="8"/>
      <c r="C296" s="4"/>
      <c r="D296" s="8"/>
      <c r="E296" s="8"/>
      <c r="F296" s="8"/>
      <c r="G296" s="8"/>
      <c r="H296" s="8"/>
      <c r="I296" s="8"/>
      <c r="J296" s="8"/>
      <c r="K296" s="8"/>
    </row>
    <row r="297" spans="2:11" ht="12.75">
      <c r="B297" s="8"/>
      <c r="C297" s="4"/>
      <c r="D297" s="8"/>
      <c r="E297" s="8"/>
      <c r="F297" s="8"/>
      <c r="G297" s="8"/>
      <c r="H297" s="8"/>
      <c r="I297" s="8"/>
      <c r="J297" s="8"/>
      <c r="K297" s="8"/>
    </row>
    <row r="298" spans="2:11" ht="12.75">
      <c r="B298" s="8"/>
      <c r="C298" s="4"/>
      <c r="D298" s="8"/>
      <c r="E298" s="8"/>
      <c r="F298" s="8"/>
      <c r="G298" s="8"/>
      <c r="H298" s="8"/>
      <c r="I298" s="8"/>
      <c r="J298" s="8"/>
      <c r="K298" s="8"/>
    </row>
    <row r="299" spans="2:11" ht="12.75">
      <c r="B299" s="8"/>
      <c r="C299" s="4"/>
      <c r="D299" s="8"/>
      <c r="E299" s="8"/>
      <c r="F299" s="8"/>
      <c r="G299" s="8"/>
      <c r="H299" s="8"/>
      <c r="I299" s="8"/>
      <c r="J299" s="8"/>
      <c r="K299" s="8"/>
    </row>
    <row r="300" spans="2:11" ht="12.75">
      <c r="B300" s="8"/>
      <c r="C300" s="4"/>
      <c r="D300" s="8"/>
      <c r="E300" s="8"/>
      <c r="F300" s="8"/>
      <c r="G300" s="8"/>
      <c r="H300" s="8"/>
      <c r="I300" s="8"/>
      <c r="J300" s="8"/>
      <c r="K300" s="8"/>
    </row>
    <row r="301" spans="2:11" ht="12.75">
      <c r="B301" s="8"/>
      <c r="C301" s="4"/>
      <c r="D301" s="8"/>
      <c r="E301" s="8"/>
      <c r="F301" s="8"/>
      <c r="G301" s="8"/>
      <c r="H301" s="8"/>
      <c r="I301" s="8"/>
      <c r="J301" s="8"/>
      <c r="K301" s="8"/>
    </row>
    <row r="302" spans="2:11" ht="12.75">
      <c r="B302" s="8"/>
      <c r="C302" s="4"/>
      <c r="D302" s="8"/>
      <c r="E302" s="8"/>
      <c r="F302" s="8"/>
      <c r="G302" s="8"/>
      <c r="H302" s="8"/>
      <c r="I302" s="8"/>
      <c r="J302" s="8"/>
      <c r="K302" s="8"/>
    </row>
    <row r="303" spans="2:11" ht="12.75">
      <c r="B303" s="8"/>
      <c r="C303" s="4"/>
      <c r="D303" s="8"/>
      <c r="E303" s="8"/>
      <c r="F303" s="8"/>
      <c r="G303" s="8"/>
      <c r="H303" s="8"/>
      <c r="I303" s="8"/>
      <c r="J303" s="8"/>
      <c r="K303" s="8"/>
    </row>
    <row r="304" spans="2:11" ht="12.75">
      <c r="B304" s="8"/>
      <c r="C304" s="4"/>
      <c r="D304" s="8"/>
      <c r="E304" s="8"/>
      <c r="F304" s="8"/>
      <c r="G304" s="8"/>
      <c r="H304" s="8"/>
      <c r="I304" s="8"/>
      <c r="J304" s="8"/>
      <c r="K304" s="8"/>
    </row>
    <row r="305" spans="2:11" ht="12.75">
      <c r="B305" s="8"/>
      <c r="C305" s="4"/>
      <c r="D305" s="8"/>
      <c r="E305" s="8"/>
      <c r="F305" s="8"/>
      <c r="G305" s="8"/>
      <c r="H305" s="8"/>
      <c r="I305" s="8"/>
      <c r="J305" s="8"/>
      <c r="K305" s="8"/>
    </row>
    <row r="306" spans="2:11" ht="12.75">
      <c r="B306" s="8"/>
      <c r="C306" s="4"/>
      <c r="D306" s="8"/>
      <c r="E306" s="8"/>
      <c r="F306" s="8"/>
      <c r="G306" s="8"/>
      <c r="H306" s="8"/>
      <c r="I306" s="8"/>
      <c r="J306" s="8"/>
      <c r="K306" s="8"/>
    </row>
    <row r="307" spans="2:11" ht="12.75">
      <c r="B307" s="8"/>
      <c r="C307" s="4"/>
      <c r="D307" s="8"/>
      <c r="E307" s="8"/>
      <c r="F307" s="8"/>
      <c r="G307" s="8"/>
      <c r="H307" s="8"/>
      <c r="I307" s="8"/>
      <c r="J307" s="8"/>
      <c r="K307" s="8"/>
    </row>
    <row r="308" spans="2:11" ht="12.75">
      <c r="B308" s="8"/>
      <c r="C308" s="4"/>
      <c r="D308" s="8"/>
      <c r="E308" s="8"/>
      <c r="F308" s="8"/>
      <c r="G308" s="8"/>
      <c r="H308" s="8"/>
      <c r="I308" s="8"/>
      <c r="J308" s="8"/>
      <c r="K308" s="8"/>
    </row>
    <row r="309" spans="2:11" ht="12.75">
      <c r="B309" s="8"/>
      <c r="C309" s="4"/>
      <c r="D309" s="8"/>
      <c r="E309" s="8"/>
      <c r="F309" s="8"/>
      <c r="G309" s="8"/>
      <c r="H309" s="8"/>
      <c r="I309" s="8"/>
      <c r="J309" s="8"/>
      <c r="K309" s="8"/>
    </row>
    <row r="310" spans="2:11" ht="12.75">
      <c r="B310" s="8"/>
      <c r="C310" s="4"/>
      <c r="D310" s="8"/>
      <c r="E310" s="8"/>
      <c r="F310" s="8"/>
      <c r="G310" s="8"/>
      <c r="H310" s="8"/>
      <c r="I310" s="8"/>
      <c r="J310" s="8"/>
      <c r="K310" s="8"/>
    </row>
    <row r="311" spans="2:11" ht="12.75">
      <c r="B311" s="8"/>
      <c r="C311" s="4"/>
      <c r="D311" s="8"/>
      <c r="E311" s="8"/>
      <c r="F311" s="8"/>
      <c r="G311" s="8"/>
      <c r="H311" s="8"/>
      <c r="I311" s="8"/>
      <c r="J311" s="8"/>
      <c r="K311" s="8"/>
    </row>
    <row r="312" spans="2:11" ht="12.75">
      <c r="B312" s="8"/>
      <c r="C312" s="4"/>
      <c r="D312" s="8"/>
      <c r="E312" s="8"/>
      <c r="F312" s="8"/>
      <c r="G312" s="8"/>
      <c r="H312" s="8"/>
      <c r="I312" s="8"/>
      <c r="J312" s="8"/>
      <c r="K312" s="8"/>
    </row>
    <row r="313" spans="2:11" ht="12.75">
      <c r="B313" s="8"/>
      <c r="C313" s="4"/>
      <c r="D313" s="8"/>
      <c r="E313" s="8"/>
      <c r="F313" s="8"/>
      <c r="G313" s="8"/>
      <c r="H313" s="8"/>
      <c r="I313" s="8"/>
      <c r="J313" s="8"/>
      <c r="K313" s="8"/>
    </row>
    <row r="314" spans="2:11" ht="12.75">
      <c r="B314" s="8"/>
      <c r="C314" s="4"/>
      <c r="D314" s="8"/>
      <c r="E314" s="8"/>
      <c r="F314" s="8"/>
      <c r="G314" s="8"/>
      <c r="H314" s="8"/>
      <c r="I314" s="8"/>
      <c r="J314" s="8"/>
      <c r="K314" s="8"/>
    </row>
    <row r="315" spans="2:11" ht="12.75">
      <c r="B315" s="8"/>
      <c r="C315" s="4"/>
      <c r="D315" s="8"/>
      <c r="E315" s="8"/>
      <c r="F315" s="8"/>
      <c r="G315" s="8"/>
      <c r="H315" s="8"/>
      <c r="I315" s="8"/>
      <c r="J315" s="8"/>
      <c r="K315" s="8"/>
    </row>
    <row r="316" spans="2:11" ht="12.75">
      <c r="B316" s="8"/>
      <c r="C316" s="4"/>
      <c r="D316" s="8"/>
      <c r="E316" s="8"/>
      <c r="F316" s="8"/>
      <c r="G316" s="8"/>
      <c r="H316" s="8"/>
      <c r="I316" s="8"/>
      <c r="J316" s="8"/>
      <c r="K316" s="8"/>
    </row>
    <row r="317" spans="2:11" ht="12.75">
      <c r="B317" s="8"/>
      <c r="C317" s="4"/>
      <c r="D317" s="8"/>
      <c r="E317" s="8"/>
      <c r="F317" s="8"/>
      <c r="G317" s="8"/>
      <c r="H317" s="8"/>
      <c r="I317" s="8"/>
      <c r="J317" s="8"/>
      <c r="K317" s="8"/>
    </row>
    <row r="318" spans="2:11" ht="12.75">
      <c r="B318" s="8"/>
      <c r="C318" s="4"/>
      <c r="D318" s="8"/>
      <c r="E318" s="8"/>
      <c r="F318" s="8"/>
      <c r="G318" s="8"/>
      <c r="H318" s="8"/>
      <c r="I318" s="8"/>
      <c r="J318" s="8"/>
      <c r="K318" s="8"/>
    </row>
    <row r="319" spans="2:11" ht="12.75">
      <c r="B319" s="8"/>
      <c r="C319" s="4"/>
      <c r="D319" s="8"/>
      <c r="E319" s="8"/>
      <c r="F319" s="8"/>
      <c r="G319" s="8"/>
      <c r="H319" s="8"/>
      <c r="I319" s="8"/>
      <c r="J319" s="8"/>
      <c r="K319" s="8"/>
    </row>
    <row r="320" spans="2:11" ht="12.75">
      <c r="B320" s="8"/>
      <c r="C320" s="4"/>
      <c r="D320" s="8"/>
      <c r="E320" s="8"/>
      <c r="F320" s="8"/>
      <c r="G320" s="8"/>
      <c r="H320" s="8"/>
      <c r="I320" s="8"/>
      <c r="J320" s="8"/>
      <c r="K320" s="8"/>
    </row>
    <row r="321" spans="2:11" ht="12.75">
      <c r="B321" s="8"/>
      <c r="C321" s="4"/>
      <c r="D321" s="8"/>
      <c r="E321" s="8"/>
      <c r="F321" s="8"/>
      <c r="G321" s="8"/>
      <c r="H321" s="8"/>
      <c r="I321" s="8"/>
      <c r="J321" s="8"/>
      <c r="K321" s="8"/>
    </row>
    <row r="322" spans="2:11" ht="12.75">
      <c r="B322" s="8"/>
      <c r="C322" s="4"/>
      <c r="D322" s="8"/>
      <c r="E322" s="8"/>
      <c r="F322" s="8"/>
      <c r="G322" s="8"/>
      <c r="H322" s="8"/>
      <c r="I322" s="8"/>
      <c r="J322" s="8"/>
      <c r="K322" s="8"/>
    </row>
    <row r="323" spans="2:11" ht="12.75">
      <c r="B323" s="8"/>
      <c r="C323" s="4"/>
      <c r="D323" s="8"/>
      <c r="E323" s="8"/>
      <c r="F323" s="8"/>
      <c r="G323" s="8"/>
      <c r="H323" s="8"/>
      <c r="I323" s="8"/>
      <c r="J323" s="8"/>
      <c r="K323" s="8"/>
    </row>
    <row r="324" spans="2:11" ht="12.75">
      <c r="B324" s="8"/>
      <c r="C324" s="4"/>
      <c r="D324" s="8"/>
      <c r="E324" s="8"/>
      <c r="F324" s="8"/>
      <c r="G324" s="8"/>
      <c r="H324" s="8"/>
      <c r="I324" s="8"/>
      <c r="J324" s="8"/>
      <c r="K324" s="8"/>
    </row>
    <row r="325" spans="2:11" ht="12.75">
      <c r="B325" s="8"/>
      <c r="C325" s="4"/>
      <c r="D325" s="8"/>
      <c r="E325" s="8"/>
      <c r="F325" s="8"/>
      <c r="G325" s="8"/>
      <c r="H325" s="8"/>
      <c r="I325" s="8"/>
      <c r="J325" s="8"/>
      <c r="K325" s="8"/>
    </row>
    <row r="326" spans="2:11" ht="12.75">
      <c r="B326" s="8"/>
      <c r="C326" s="4"/>
      <c r="D326" s="8"/>
      <c r="E326" s="8"/>
      <c r="F326" s="8"/>
      <c r="G326" s="8"/>
      <c r="H326" s="8"/>
      <c r="I326" s="8"/>
      <c r="J326" s="8"/>
      <c r="K326" s="8"/>
    </row>
    <row r="327" spans="2:11" ht="12.75">
      <c r="B327" s="8"/>
      <c r="C327" s="4"/>
      <c r="D327" s="8"/>
      <c r="E327" s="8"/>
      <c r="F327" s="8"/>
      <c r="G327" s="8"/>
      <c r="H327" s="8"/>
      <c r="I327" s="8"/>
      <c r="J327" s="8"/>
      <c r="K327" s="8"/>
    </row>
    <row r="328" spans="2:11" ht="12.75">
      <c r="B328" s="8"/>
      <c r="C328" s="4"/>
      <c r="D328" s="8"/>
      <c r="E328" s="8"/>
      <c r="F328" s="8"/>
      <c r="G328" s="8"/>
      <c r="H328" s="8"/>
      <c r="I328" s="8"/>
      <c r="J328" s="8"/>
      <c r="K328" s="8"/>
    </row>
    <row r="329" spans="2:11" ht="12.75">
      <c r="B329" s="8"/>
      <c r="C329" s="4"/>
      <c r="D329" s="8"/>
      <c r="E329" s="8"/>
      <c r="F329" s="8"/>
      <c r="G329" s="8"/>
      <c r="H329" s="8"/>
      <c r="I329" s="8"/>
      <c r="J329" s="8"/>
      <c r="K329" s="8"/>
    </row>
    <row r="330" spans="2:11" ht="12.75">
      <c r="B330" s="8"/>
      <c r="C330" s="4"/>
      <c r="D330" s="8"/>
      <c r="E330" s="8"/>
      <c r="F330" s="8"/>
      <c r="G330" s="8"/>
      <c r="H330" s="8"/>
      <c r="I330" s="8"/>
      <c r="J330" s="8"/>
      <c r="K330" s="8"/>
    </row>
    <row r="331" spans="2:11" ht="12.75">
      <c r="B331" s="8"/>
      <c r="C331" s="4"/>
      <c r="D331" s="8"/>
      <c r="E331" s="8"/>
      <c r="F331" s="8"/>
      <c r="G331" s="8"/>
      <c r="H331" s="8"/>
      <c r="I331" s="8"/>
      <c r="J331" s="8"/>
      <c r="K331" s="8"/>
    </row>
    <row r="332" spans="2:11" ht="12.75">
      <c r="B332" s="8"/>
      <c r="C332" s="4"/>
      <c r="D332" s="8"/>
      <c r="E332" s="8"/>
      <c r="F332" s="8"/>
      <c r="G332" s="8"/>
      <c r="H332" s="8"/>
      <c r="I332" s="8"/>
      <c r="J332" s="8"/>
      <c r="K332" s="8"/>
    </row>
    <row r="333" spans="2:11" ht="12.75">
      <c r="B333" s="8"/>
      <c r="C333" s="4"/>
      <c r="D333" s="8"/>
      <c r="E333" s="8"/>
      <c r="F333" s="8"/>
      <c r="G333" s="8"/>
      <c r="H333" s="8"/>
      <c r="I333" s="8"/>
      <c r="J333" s="8"/>
      <c r="K333" s="8"/>
    </row>
    <row r="334" spans="2:11" ht="12.75">
      <c r="B334" s="8"/>
      <c r="C334" s="4"/>
      <c r="D334" s="8"/>
      <c r="E334" s="8"/>
      <c r="F334" s="8"/>
      <c r="G334" s="8"/>
      <c r="H334" s="8"/>
      <c r="I334" s="8"/>
      <c r="J334" s="8"/>
      <c r="K334" s="8"/>
    </row>
    <row r="335" spans="2:11" ht="12.75">
      <c r="B335" s="8"/>
      <c r="C335" s="4"/>
      <c r="D335" s="8"/>
      <c r="E335" s="8"/>
      <c r="F335" s="8"/>
      <c r="G335" s="8"/>
      <c r="H335" s="8"/>
      <c r="I335" s="8"/>
      <c r="J335" s="8"/>
      <c r="K335" s="8"/>
    </row>
    <row r="336" spans="2:11" ht="12.75">
      <c r="B336" s="8"/>
      <c r="C336" s="4"/>
      <c r="D336" s="8"/>
      <c r="E336" s="8"/>
      <c r="F336" s="8"/>
      <c r="G336" s="8"/>
      <c r="H336" s="8"/>
      <c r="I336" s="8"/>
      <c r="J336" s="8"/>
      <c r="K336" s="8"/>
    </row>
    <row r="337" spans="2:11" ht="12.75">
      <c r="B337" s="8"/>
      <c r="C337" s="4"/>
      <c r="D337" s="8"/>
      <c r="E337" s="8"/>
      <c r="F337" s="8"/>
      <c r="G337" s="8"/>
      <c r="H337" s="8"/>
      <c r="I337" s="8"/>
      <c r="J337" s="8"/>
      <c r="K337" s="8"/>
    </row>
    <row r="338" spans="2:11" ht="12.75">
      <c r="B338" s="8"/>
      <c r="C338" s="4"/>
      <c r="D338" s="8"/>
      <c r="E338" s="8"/>
      <c r="F338" s="8"/>
      <c r="G338" s="8"/>
      <c r="H338" s="8"/>
      <c r="I338" s="8"/>
      <c r="J338" s="8"/>
      <c r="K338" s="8"/>
    </row>
    <row r="339" spans="2:11" ht="12.75">
      <c r="B339" s="8"/>
      <c r="C339" s="4"/>
      <c r="D339" s="8"/>
      <c r="E339" s="8"/>
      <c r="F339" s="8"/>
      <c r="G339" s="8"/>
      <c r="H339" s="8"/>
      <c r="I339" s="8"/>
      <c r="J339" s="8"/>
      <c r="K339" s="8"/>
    </row>
    <row r="340" spans="2:11" ht="12.75">
      <c r="B340" s="8"/>
      <c r="C340" s="4"/>
      <c r="D340" s="8"/>
      <c r="E340" s="8"/>
      <c r="F340" s="8"/>
      <c r="G340" s="8"/>
      <c r="H340" s="8"/>
      <c r="I340" s="8"/>
      <c r="J340" s="8"/>
      <c r="K340" s="8"/>
    </row>
    <row r="341" spans="2:11" ht="12.75">
      <c r="B341" s="8"/>
      <c r="C341" s="4"/>
      <c r="D341" s="8"/>
      <c r="E341" s="8"/>
      <c r="F341" s="8"/>
      <c r="G341" s="8"/>
      <c r="H341" s="8"/>
      <c r="I341" s="8"/>
      <c r="J341" s="8"/>
      <c r="K341" s="8"/>
    </row>
    <row r="342" spans="2:11" ht="12.75">
      <c r="B342" s="8"/>
      <c r="C342" s="4"/>
      <c r="D342" s="8"/>
      <c r="E342" s="8"/>
      <c r="F342" s="8"/>
      <c r="G342" s="8"/>
      <c r="H342" s="8"/>
      <c r="I342" s="8"/>
      <c r="J342" s="8"/>
      <c r="K342" s="8"/>
    </row>
    <row r="343" spans="2:11" ht="12.75">
      <c r="B343" s="8"/>
      <c r="C343" s="4"/>
      <c r="D343" s="8"/>
      <c r="E343" s="8"/>
      <c r="F343" s="8"/>
      <c r="G343" s="8"/>
      <c r="H343" s="8"/>
      <c r="I343" s="8"/>
      <c r="J343" s="8"/>
      <c r="K343" s="8"/>
    </row>
    <row r="344" spans="2:11" ht="12.75">
      <c r="B344" s="8"/>
      <c r="C344" s="4"/>
      <c r="D344" s="8"/>
      <c r="E344" s="8"/>
      <c r="F344" s="8"/>
      <c r="G344" s="8"/>
      <c r="H344" s="8"/>
      <c r="I344" s="8"/>
      <c r="J344" s="8"/>
      <c r="K344" s="8"/>
    </row>
    <row r="345" spans="2:11" ht="12.75">
      <c r="B345" s="8"/>
      <c r="C345" s="4"/>
      <c r="D345" s="8"/>
      <c r="E345" s="8"/>
      <c r="F345" s="8"/>
      <c r="G345" s="8"/>
      <c r="H345" s="8"/>
      <c r="I345" s="8"/>
      <c r="J345" s="8"/>
      <c r="K345" s="8"/>
    </row>
    <row r="346" spans="2:11" ht="12.75">
      <c r="B346" s="8"/>
      <c r="C346" s="4"/>
      <c r="D346" s="8"/>
      <c r="E346" s="8"/>
      <c r="F346" s="8"/>
      <c r="G346" s="8"/>
      <c r="H346" s="8"/>
      <c r="I346" s="8"/>
      <c r="J346" s="8"/>
      <c r="K346" s="8"/>
    </row>
    <row r="347" spans="2:11" ht="12.75">
      <c r="B347" s="8"/>
      <c r="C347" s="4"/>
      <c r="D347" s="8"/>
      <c r="E347" s="8"/>
      <c r="F347" s="8"/>
      <c r="G347" s="8"/>
      <c r="H347" s="8"/>
      <c r="I347" s="8"/>
      <c r="J347" s="8"/>
      <c r="K347" s="8"/>
    </row>
  </sheetData>
  <sheetProtection/>
  <mergeCells count="73">
    <mergeCell ref="A19:C19"/>
    <mergeCell ref="A198:K198"/>
    <mergeCell ref="A199:K199"/>
    <mergeCell ref="A202:K202"/>
    <mergeCell ref="A166:K166"/>
    <mergeCell ref="A167:K167"/>
    <mergeCell ref="A170:K170"/>
    <mergeCell ref="A159:K159"/>
    <mergeCell ref="A160:K160"/>
    <mergeCell ref="A134:K134"/>
    <mergeCell ref="A207:K207"/>
    <mergeCell ref="A208:K208"/>
    <mergeCell ref="A173:K173"/>
    <mergeCell ref="A182:K182"/>
    <mergeCell ref="A185:K185"/>
    <mergeCell ref="A192:K192"/>
    <mergeCell ref="A193:K193"/>
    <mergeCell ref="A144:K144"/>
    <mergeCell ref="A79:K79"/>
    <mergeCell ref="A80:K80"/>
    <mergeCell ref="A81:K81"/>
    <mergeCell ref="A126:K126"/>
    <mergeCell ref="A102:K102"/>
    <mergeCell ref="A67:K67"/>
    <mergeCell ref="A70:K70"/>
    <mergeCell ref="A73:K73"/>
    <mergeCell ref="A16:K16"/>
    <mergeCell ref="A56:K56"/>
    <mergeCell ref="A55:K55"/>
    <mergeCell ref="A64:K64"/>
    <mergeCell ref="A57:K57"/>
    <mergeCell ref="A63:K63"/>
    <mergeCell ref="A62:K62"/>
    <mergeCell ref="A152:K152"/>
    <mergeCell ref="A86:K86"/>
    <mergeCell ref="A17:K17"/>
    <mergeCell ref="A20:K20"/>
    <mergeCell ref="A23:K23"/>
    <mergeCell ref="A24:K24"/>
    <mergeCell ref="A27:K27"/>
    <mergeCell ref="A30:K30"/>
    <mergeCell ref="A40:K40"/>
    <mergeCell ref="A45:K45"/>
    <mergeCell ref="A163:K163"/>
    <mergeCell ref="A118:K118"/>
    <mergeCell ref="A121:K121"/>
    <mergeCell ref="A127:K127"/>
    <mergeCell ref="A130:K130"/>
    <mergeCell ref="A131:K131"/>
    <mergeCell ref="A150:K150"/>
    <mergeCell ref="A151:K151"/>
    <mergeCell ref="A138:K138"/>
    <mergeCell ref="A141:K141"/>
    <mergeCell ref="I10:I14"/>
    <mergeCell ref="J10:J14"/>
    <mergeCell ref="K10:K14"/>
    <mergeCell ref="G12:G14"/>
    <mergeCell ref="H12:H14"/>
    <mergeCell ref="B10:H10"/>
    <mergeCell ref="D11:H11"/>
    <mergeCell ref="D12:D14"/>
    <mergeCell ref="E12:E14"/>
    <mergeCell ref="F12:F14"/>
    <mergeCell ref="A4:K4"/>
    <mergeCell ref="A5:K5"/>
    <mergeCell ref="A114:K114"/>
    <mergeCell ref="A103:K103"/>
    <mergeCell ref="A87:K87"/>
    <mergeCell ref="A94:K94"/>
    <mergeCell ref="A106:K106"/>
    <mergeCell ref="A10:A14"/>
    <mergeCell ref="B11:B14"/>
    <mergeCell ref="C11:C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view="pageBreakPreview" zoomScaleSheetLayoutView="100" zoomScalePageLayoutView="0" workbookViewId="0" topLeftCell="A26">
      <selection activeCell="D47" sqref="D47:E4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D2" s="20"/>
      <c r="E2" s="20"/>
    </row>
    <row r="3" spans="1:5" ht="12.75">
      <c r="A3" s="17"/>
      <c r="B3" s="9"/>
      <c r="D3" s="8"/>
      <c r="E3" s="10"/>
    </row>
    <row r="4" spans="1:5" ht="12.75">
      <c r="A4" s="465" t="s">
        <v>288</v>
      </c>
      <c r="B4" s="465"/>
      <c r="C4" s="465"/>
      <c r="D4" s="465"/>
      <c r="E4" s="465"/>
    </row>
    <row r="5" spans="1:5" ht="12.75">
      <c r="A5" s="465" t="s">
        <v>75</v>
      </c>
      <c r="B5" s="465"/>
      <c r="C5" s="465"/>
      <c r="D5" s="465"/>
      <c r="E5" s="465"/>
    </row>
    <row r="6" spans="1:5" ht="12.75">
      <c r="A6" s="7"/>
      <c r="B6" s="7"/>
      <c r="C6" s="7"/>
      <c r="D6" s="7"/>
      <c r="E6" s="7"/>
    </row>
    <row r="7" spans="1:5" ht="12.75">
      <c r="A7" s="20" t="s">
        <v>375</v>
      </c>
      <c r="B7" s="7"/>
      <c r="C7" s="7"/>
      <c r="D7" s="7"/>
      <c r="E7" s="7" t="s">
        <v>163</v>
      </c>
    </row>
    <row r="8" spans="1:5" ht="12.75">
      <c r="A8" s="20"/>
      <c r="B8" s="7"/>
      <c r="C8" s="7"/>
      <c r="D8" s="7"/>
      <c r="E8" s="7"/>
    </row>
    <row r="9" spans="1:5" ht="13.5" thickBot="1">
      <c r="A9" s="20"/>
      <c r="B9" s="7"/>
      <c r="C9" s="7"/>
      <c r="D9" s="7"/>
      <c r="E9" s="7"/>
    </row>
    <row r="10" spans="1:5" ht="18" customHeight="1">
      <c r="A10" s="546" t="s">
        <v>152</v>
      </c>
      <c r="B10" s="566" t="s">
        <v>76</v>
      </c>
      <c r="C10" s="552" t="s">
        <v>149</v>
      </c>
      <c r="D10" s="552" t="s">
        <v>77</v>
      </c>
      <c r="E10" s="554" t="s">
        <v>78</v>
      </c>
    </row>
    <row r="11" spans="1:5" ht="56.25" customHeight="1">
      <c r="A11" s="547"/>
      <c r="B11" s="567"/>
      <c r="C11" s="479"/>
      <c r="D11" s="479"/>
      <c r="E11" s="555"/>
    </row>
    <row r="12" spans="1:5" ht="12.75" customHeight="1">
      <c r="A12" s="547"/>
      <c r="B12" s="567"/>
      <c r="C12" s="479"/>
      <c r="D12" s="479"/>
      <c r="E12" s="555"/>
    </row>
    <row r="13" spans="1:5" ht="12.75">
      <c r="A13" s="547"/>
      <c r="B13" s="567"/>
      <c r="C13" s="479"/>
      <c r="D13" s="479"/>
      <c r="E13" s="555"/>
    </row>
    <row r="14" spans="1:5" ht="9.75" customHeight="1" thickBot="1">
      <c r="A14" s="548"/>
      <c r="B14" s="568"/>
      <c r="C14" s="553"/>
      <c r="D14" s="553"/>
      <c r="E14" s="556"/>
    </row>
    <row r="15" spans="1:5" s="1" customFormat="1" ht="13.5" thickBot="1">
      <c r="A15" s="158">
        <v>0</v>
      </c>
      <c r="B15" s="151">
        <v>1</v>
      </c>
      <c r="C15" s="151">
        <v>2</v>
      </c>
      <c r="D15" s="151">
        <v>3</v>
      </c>
      <c r="E15" s="157">
        <v>4</v>
      </c>
    </row>
    <row r="16" spans="1:9" ht="18.75" customHeight="1" thickBot="1">
      <c r="A16" s="514" t="s">
        <v>297</v>
      </c>
      <c r="B16" s="574"/>
      <c r="C16" s="574"/>
      <c r="D16" s="574"/>
      <c r="E16" s="575"/>
      <c r="F16" s="211"/>
      <c r="G16" s="152"/>
      <c r="H16" s="152"/>
      <c r="I16" s="8"/>
    </row>
    <row r="17" spans="1:5" ht="18.75" customHeight="1">
      <c r="A17" s="387" t="s">
        <v>88</v>
      </c>
      <c r="B17" s="304"/>
      <c r="C17" s="304"/>
      <c r="D17" s="304"/>
      <c r="E17" s="305"/>
    </row>
    <row r="18" spans="1:5" ht="21" customHeight="1">
      <c r="A18" s="388" t="s">
        <v>12</v>
      </c>
      <c r="B18" s="41">
        <f>SUM(B19:B20)</f>
        <v>52</v>
      </c>
      <c r="C18" s="41"/>
      <c r="D18" s="41"/>
      <c r="E18" s="389"/>
    </row>
    <row r="19" spans="1:5" ht="21" customHeight="1">
      <c r="A19" s="390" t="s">
        <v>13</v>
      </c>
      <c r="B19" s="164">
        <v>26</v>
      </c>
      <c r="C19" s="41"/>
      <c r="D19" s="41"/>
      <c r="E19" s="389"/>
    </row>
    <row r="20" spans="1:5" ht="22.5" customHeight="1">
      <c r="A20" s="390" t="s">
        <v>14</v>
      </c>
      <c r="B20" s="164">
        <v>26</v>
      </c>
      <c r="C20" s="41"/>
      <c r="D20" s="41"/>
      <c r="E20" s="389"/>
    </row>
    <row r="21" spans="1:5" ht="27" customHeight="1">
      <c r="A21" s="391" t="s">
        <v>15</v>
      </c>
      <c r="B21" s="41">
        <f>SUM(B22)</f>
        <v>25</v>
      </c>
      <c r="C21" s="41"/>
      <c r="D21" s="41"/>
      <c r="E21" s="389"/>
    </row>
    <row r="22" spans="1:5" ht="27" customHeight="1">
      <c r="A22" s="390" t="s">
        <v>16</v>
      </c>
      <c r="B22" s="164">
        <v>25</v>
      </c>
      <c r="C22" s="41"/>
      <c r="D22" s="41"/>
      <c r="E22" s="389"/>
    </row>
    <row r="23" spans="1:5" ht="18.75" customHeight="1">
      <c r="A23" s="392" t="s">
        <v>90</v>
      </c>
      <c r="B23" s="41">
        <f>SUM(B18+B21)</f>
        <v>77</v>
      </c>
      <c r="C23" s="41"/>
      <c r="D23" s="41"/>
      <c r="E23" s="389"/>
    </row>
    <row r="24" spans="1:6" ht="12.75">
      <c r="A24" s="576" t="s">
        <v>151</v>
      </c>
      <c r="B24" s="491"/>
      <c r="C24" s="491"/>
      <c r="D24" s="491"/>
      <c r="E24" s="513"/>
      <c r="F24" s="212"/>
    </row>
    <row r="25" spans="1:6" ht="12.75">
      <c r="A25" s="576" t="s">
        <v>142</v>
      </c>
      <c r="B25" s="491"/>
      <c r="C25" s="491"/>
      <c r="D25" s="491"/>
      <c r="E25" s="513"/>
      <c r="F25" s="212"/>
    </row>
    <row r="26" spans="1:6" ht="12.75">
      <c r="A26" s="391" t="s">
        <v>15</v>
      </c>
      <c r="B26" s="309">
        <f>SUM(B27)</f>
        <v>532</v>
      </c>
      <c r="C26" s="318"/>
      <c r="D26" s="318"/>
      <c r="E26" s="319"/>
      <c r="F26" s="212"/>
    </row>
    <row r="27" spans="1:6" ht="12.75">
      <c r="A27" s="131" t="s">
        <v>23</v>
      </c>
      <c r="B27" s="29">
        <v>532</v>
      </c>
      <c r="C27" s="160">
        <v>0</v>
      </c>
      <c r="D27" s="160">
        <v>0</v>
      </c>
      <c r="E27" s="198">
        <v>0</v>
      </c>
      <c r="F27" s="212"/>
    </row>
    <row r="28" spans="1:6" ht="13.5" thickBot="1">
      <c r="A28" s="144" t="s">
        <v>156</v>
      </c>
      <c r="B28" s="322">
        <f>SUM(B27)</f>
        <v>532</v>
      </c>
      <c r="C28" s="320"/>
      <c r="D28" s="320"/>
      <c r="E28" s="321"/>
      <c r="F28" s="212"/>
    </row>
    <row r="29" spans="1:6" ht="12.75">
      <c r="A29" s="521" t="s">
        <v>144</v>
      </c>
      <c r="B29" s="522"/>
      <c r="C29" s="522"/>
      <c r="D29" s="522"/>
      <c r="E29" s="523"/>
      <c r="F29" s="212"/>
    </row>
    <row r="30" spans="1:6" ht="12.75">
      <c r="A30" s="388" t="s">
        <v>12</v>
      </c>
      <c r="B30" s="169">
        <f>SUM(B31:B35)</f>
        <v>108</v>
      </c>
      <c r="C30" s="169">
        <f>SUM(C31:C35)</f>
        <v>92</v>
      </c>
      <c r="D30" s="169">
        <f>SUM(D31:D35)</f>
        <v>82</v>
      </c>
      <c r="E30" s="194">
        <f>SUM(E31:E35)</f>
        <v>32</v>
      </c>
      <c r="F30" s="212"/>
    </row>
    <row r="31" spans="1:6" ht="12.75">
      <c r="A31" s="393" t="s">
        <v>17</v>
      </c>
      <c r="B31" s="286">
        <v>70</v>
      </c>
      <c r="C31" s="284"/>
      <c r="D31" s="284"/>
      <c r="E31" s="394"/>
      <c r="F31" s="212"/>
    </row>
    <row r="32" spans="1:6" ht="12.75">
      <c r="A32" s="395" t="s">
        <v>18</v>
      </c>
      <c r="B32" s="315">
        <v>8</v>
      </c>
      <c r="C32" s="224"/>
      <c r="D32" s="224"/>
      <c r="E32" s="276"/>
      <c r="F32" s="212"/>
    </row>
    <row r="33" spans="1:6" ht="12.75">
      <c r="A33" s="225" t="s">
        <v>19</v>
      </c>
      <c r="B33" s="315">
        <v>10</v>
      </c>
      <c r="C33" s="220"/>
      <c r="D33" s="220"/>
      <c r="E33" s="221"/>
      <c r="F33" s="212"/>
    </row>
    <row r="34" spans="1:6" ht="12.75">
      <c r="A34" s="225" t="s">
        <v>20</v>
      </c>
      <c r="B34" s="315">
        <v>20</v>
      </c>
      <c r="C34" s="220"/>
      <c r="D34" s="220"/>
      <c r="E34" s="221"/>
      <c r="F34" s="212"/>
    </row>
    <row r="35" spans="1:6" ht="12.75">
      <c r="A35" s="225" t="s">
        <v>369</v>
      </c>
      <c r="B35" s="315">
        <v>0</v>
      </c>
      <c r="C35" s="220">
        <v>92</v>
      </c>
      <c r="D35" s="220">
        <v>82</v>
      </c>
      <c r="E35" s="221">
        <v>32</v>
      </c>
      <c r="F35" s="213"/>
    </row>
    <row r="36" spans="1:6" ht="12.75">
      <c r="A36" s="391" t="s">
        <v>15</v>
      </c>
      <c r="B36" s="72">
        <f>SUM(B37:B39)</f>
        <v>50</v>
      </c>
      <c r="C36" s="72">
        <f>SUM(C37:C39)</f>
        <v>4</v>
      </c>
      <c r="D36" s="72">
        <f>SUM(D37:D39)</f>
        <v>35</v>
      </c>
      <c r="E36" s="124">
        <f>SUM(E37:E39)</f>
        <v>8</v>
      </c>
      <c r="F36" s="213"/>
    </row>
    <row r="37" spans="1:6" ht="12.75">
      <c r="A37" s="396" t="s">
        <v>21</v>
      </c>
      <c r="B37" s="227">
        <v>20</v>
      </c>
      <c r="C37" s="220"/>
      <c r="D37" s="220"/>
      <c r="E37" s="221"/>
      <c r="F37" s="213"/>
    </row>
    <row r="38" spans="1:6" ht="12.75">
      <c r="A38" s="396" t="s">
        <v>22</v>
      </c>
      <c r="B38" s="227">
        <v>30</v>
      </c>
      <c r="C38" s="220"/>
      <c r="D38" s="220"/>
      <c r="E38" s="221"/>
      <c r="F38" s="212"/>
    </row>
    <row r="39" spans="1:6" ht="12.75">
      <c r="A39" s="225" t="s">
        <v>369</v>
      </c>
      <c r="B39" s="227">
        <v>0</v>
      </c>
      <c r="C39" s="220">
        <v>4</v>
      </c>
      <c r="D39" s="220">
        <v>35</v>
      </c>
      <c r="E39" s="221">
        <v>8</v>
      </c>
      <c r="F39" s="212"/>
    </row>
    <row r="40" spans="1:6" ht="12.75">
      <c r="A40" s="130" t="s">
        <v>157</v>
      </c>
      <c r="B40" s="42">
        <f>SUM(B30+B36)</f>
        <v>158</v>
      </c>
      <c r="C40" s="42">
        <f>SUM(C32:C36)</f>
        <v>96</v>
      </c>
      <c r="D40" s="42">
        <f>SUM(D32:D36)</f>
        <v>117</v>
      </c>
      <c r="E40" s="126">
        <f>SUM(E32:E36)</f>
        <v>40</v>
      </c>
      <c r="F40" s="212"/>
    </row>
    <row r="41" spans="1:9" ht="18" customHeight="1" thickBot="1">
      <c r="A41" s="214" t="s">
        <v>160</v>
      </c>
      <c r="B41" s="215">
        <f>SUM(B28+B40)</f>
        <v>690</v>
      </c>
      <c r="C41" s="215">
        <f>SUM(C28+C40)</f>
        <v>96</v>
      </c>
      <c r="D41" s="215">
        <f>SUM(D28+D40)</f>
        <v>117</v>
      </c>
      <c r="E41" s="216">
        <f>SUM(E28+E40)</f>
        <v>40</v>
      </c>
      <c r="F41" s="211"/>
      <c r="G41" s="152"/>
      <c r="H41" s="152"/>
      <c r="I41" s="8"/>
    </row>
    <row r="42" spans="1:5" ht="13.5" thickBot="1">
      <c r="A42" s="217" t="s">
        <v>299</v>
      </c>
      <c r="B42" s="218">
        <f>SUM(B23+B41)</f>
        <v>767</v>
      </c>
      <c r="C42" s="218">
        <f aca="true" t="shared" si="0" ref="C42:E43">SUM(C41)</f>
        <v>96</v>
      </c>
      <c r="D42" s="218">
        <f t="shared" si="0"/>
        <v>117</v>
      </c>
      <c r="E42" s="368">
        <f t="shared" si="0"/>
        <v>40</v>
      </c>
    </row>
    <row r="43" spans="1:5" ht="13.5" thickBot="1">
      <c r="A43" s="384" t="s">
        <v>275</v>
      </c>
      <c r="B43" s="385">
        <f>SUM(B42)</f>
        <v>767</v>
      </c>
      <c r="C43" s="385">
        <f t="shared" si="0"/>
        <v>96</v>
      </c>
      <c r="D43" s="385">
        <f t="shared" si="0"/>
        <v>117</v>
      </c>
      <c r="E43" s="386">
        <f t="shared" si="0"/>
        <v>40</v>
      </c>
    </row>
    <row r="44" spans="2:5" ht="12.75">
      <c r="B44" s="8"/>
      <c r="C44" s="8"/>
      <c r="D44" s="8"/>
      <c r="E44" s="8"/>
    </row>
    <row r="45" spans="1:6" ht="12.75">
      <c r="A45" s="397" t="s">
        <v>376</v>
      </c>
      <c r="B45" s="398"/>
      <c r="C45" s="398"/>
      <c r="D45" s="572" t="s">
        <v>379</v>
      </c>
      <c r="E45" s="572"/>
      <c r="F45" s="399"/>
    </row>
    <row r="46" spans="1:6" ht="12.75">
      <c r="A46" s="397" t="s">
        <v>377</v>
      </c>
      <c r="B46" s="398"/>
      <c r="C46" s="398"/>
      <c r="D46" s="573" t="s">
        <v>380</v>
      </c>
      <c r="E46" s="573"/>
      <c r="F46" s="399"/>
    </row>
    <row r="47" spans="1:6" ht="12.75">
      <c r="A47" s="397" t="s">
        <v>394</v>
      </c>
      <c r="B47" s="398"/>
      <c r="C47" s="398"/>
      <c r="D47" s="573" t="s">
        <v>381</v>
      </c>
      <c r="E47" s="573"/>
      <c r="F47" s="399"/>
    </row>
    <row r="48" spans="1:6" ht="12.75">
      <c r="A48" s="399"/>
      <c r="B48" s="400"/>
      <c r="C48" s="400"/>
      <c r="D48" s="399"/>
      <c r="E48" s="399"/>
      <c r="F48" s="399"/>
    </row>
    <row r="49" spans="1:6" ht="12.75">
      <c r="A49" s="399"/>
      <c r="B49" s="400"/>
      <c r="C49" s="400"/>
      <c r="D49" s="400"/>
      <c r="E49" s="400"/>
      <c r="F49" s="399"/>
    </row>
    <row r="50" spans="1:6" ht="12.75">
      <c r="A50" s="399"/>
      <c r="B50" s="400"/>
      <c r="C50" s="400"/>
      <c r="D50" s="403" t="s">
        <v>385</v>
      </c>
      <c r="E50" s="403"/>
      <c r="F50" s="399"/>
    </row>
    <row r="51" spans="1:6" ht="12.75">
      <c r="A51" s="399"/>
      <c r="B51" s="400"/>
      <c r="C51" s="400"/>
      <c r="D51" s="403" t="s">
        <v>382</v>
      </c>
      <c r="E51" s="403"/>
      <c r="F51" s="399"/>
    </row>
    <row r="52" spans="1:6" ht="12.75">
      <c r="A52" s="399"/>
      <c r="B52" s="400"/>
      <c r="C52" s="400"/>
      <c r="D52" s="403" t="s">
        <v>384</v>
      </c>
      <c r="E52" s="403"/>
      <c r="F52" s="399"/>
    </row>
    <row r="53" spans="1:6" ht="12.75">
      <c r="A53" s="399"/>
      <c r="B53" s="400"/>
      <c r="C53" s="400"/>
      <c r="D53" s="8"/>
      <c r="E53" s="8"/>
      <c r="F53" s="401"/>
    </row>
    <row r="54" spans="1:6" ht="12.75">
      <c r="A54" s="401"/>
      <c r="B54" s="402"/>
      <c r="C54" s="402"/>
      <c r="F54" s="401"/>
    </row>
    <row r="55" spans="1:6" ht="12.75">
      <c r="A55" s="401"/>
      <c r="B55" s="402"/>
      <c r="C55" s="402"/>
      <c r="F55" s="401"/>
    </row>
    <row r="56" spans="2:3" ht="12.75">
      <c r="B56" s="8"/>
      <c r="C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</sheetData>
  <sheetProtection/>
  <mergeCells count="14">
    <mergeCell ref="A16:E16"/>
    <mergeCell ref="A24:E24"/>
    <mergeCell ref="A25:E25"/>
    <mergeCell ref="A29:E29"/>
    <mergeCell ref="D45:E45"/>
    <mergeCell ref="D46:E46"/>
    <mergeCell ref="D47:E47"/>
    <mergeCell ref="A4:E4"/>
    <mergeCell ref="A5:E5"/>
    <mergeCell ref="A10:A14"/>
    <mergeCell ref="B10:B14"/>
    <mergeCell ref="C10:C14"/>
    <mergeCell ref="D10:D14"/>
    <mergeCell ref="E10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B52" sqref="B52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7" t="s">
        <v>164</v>
      </c>
      <c r="B1" s="17"/>
      <c r="C1" s="17"/>
      <c r="F1" s="20" t="s">
        <v>402</v>
      </c>
      <c r="G1" s="8"/>
    </row>
    <row r="2" spans="1:7" ht="12.75">
      <c r="A2" s="17" t="s">
        <v>403</v>
      </c>
      <c r="B2" s="17"/>
      <c r="C2" s="17"/>
      <c r="D2" s="408"/>
      <c r="F2" s="8"/>
      <c r="G2" s="10"/>
    </row>
    <row r="3" spans="1:7" ht="12.75">
      <c r="A3" s="17"/>
      <c r="B3" s="17"/>
      <c r="C3" s="17"/>
      <c r="D3" s="408"/>
      <c r="F3" s="8"/>
      <c r="G3" s="10"/>
    </row>
    <row r="4" spans="1:7" ht="12.75">
      <c r="A4" s="465" t="s">
        <v>288</v>
      </c>
      <c r="B4" s="465"/>
      <c r="C4" s="465"/>
      <c r="D4" s="465"/>
      <c r="E4" s="465"/>
      <c r="F4" s="465"/>
      <c r="G4" s="465"/>
    </row>
    <row r="5" spans="1:7" ht="12.75">
      <c r="A5" s="465" t="s">
        <v>404</v>
      </c>
      <c r="B5" s="465"/>
      <c r="C5" s="465"/>
      <c r="D5" s="465"/>
      <c r="E5" s="465"/>
      <c r="F5" s="465"/>
      <c r="G5" s="465"/>
    </row>
    <row r="6" spans="1:7" ht="13.5" thickBot="1">
      <c r="A6" s="8"/>
      <c r="B6" s="8"/>
      <c r="C6" s="8"/>
      <c r="D6" s="7"/>
      <c r="E6" s="7"/>
      <c r="F6" s="7"/>
      <c r="G6" s="7" t="s">
        <v>163</v>
      </c>
    </row>
    <row r="7" spans="1:7" ht="18" customHeight="1">
      <c r="A7" s="546" t="s">
        <v>152</v>
      </c>
      <c r="B7" s="546" t="s">
        <v>405</v>
      </c>
      <c r="C7" s="577" t="s">
        <v>406</v>
      </c>
      <c r="D7" s="560" t="s">
        <v>407</v>
      </c>
      <c r="E7" s="549" t="s">
        <v>149</v>
      </c>
      <c r="F7" s="552" t="s">
        <v>77</v>
      </c>
      <c r="G7" s="554" t="s">
        <v>78</v>
      </c>
    </row>
    <row r="8" spans="1:7" ht="53.25" customHeight="1">
      <c r="A8" s="547"/>
      <c r="B8" s="547"/>
      <c r="C8" s="578"/>
      <c r="D8" s="561"/>
      <c r="E8" s="550"/>
      <c r="F8" s="479"/>
      <c r="G8" s="555"/>
    </row>
    <row r="9" spans="1:7" ht="5.25" customHeight="1" hidden="1">
      <c r="A9" s="547"/>
      <c r="B9" s="547"/>
      <c r="C9" s="578"/>
      <c r="D9" s="561"/>
      <c r="E9" s="550"/>
      <c r="F9" s="479"/>
      <c r="G9" s="555"/>
    </row>
    <row r="10" spans="1:7" ht="12.75" customHeight="1" hidden="1">
      <c r="A10" s="547"/>
      <c r="B10" s="547"/>
      <c r="C10" s="578"/>
      <c r="D10" s="561"/>
      <c r="E10" s="550"/>
      <c r="F10" s="479"/>
      <c r="G10" s="555"/>
    </row>
    <row r="11" spans="1:7" ht="13.5" customHeight="1" hidden="1" thickBot="1">
      <c r="A11" s="548"/>
      <c r="B11" s="548"/>
      <c r="C11" s="579"/>
      <c r="D11" s="562"/>
      <c r="E11" s="551"/>
      <c r="F11" s="553"/>
      <c r="G11" s="556"/>
    </row>
    <row r="12" spans="1:7" s="1" customFormat="1" ht="12" customHeight="1" thickBot="1">
      <c r="A12" s="158">
        <v>0</v>
      </c>
      <c r="B12" s="409"/>
      <c r="C12" s="409"/>
      <c r="D12" s="151">
        <v>3</v>
      </c>
      <c r="E12" s="151">
        <v>4</v>
      </c>
      <c r="F12" s="151">
        <v>5</v>
      </c>
      <c r="G12" s="157">
        <v>6</v>
      </c>
    </row>
    <row r="13" spans="1:7" s="1" customFormat="1" ht="16.5" customHeight="1" thickBot="1">
      <c r="A13" s="580" t="s">
        <v>408</v>
      </c>
      <c r="B13" s="515"/>
      <c r="C13" s="515"/>
      <c r="D13" s="515"/>
      <c r="E13" s="515"/>
      <c r="F13" s="515"/>
      <c r="G13" s="516"/>
    </row>
    <row r="14" spans="1:7" s="1" customFormat="1" ht="18" customHeight="1">
      <c r="A14" s="581" t="s">
        <v>409</v>
      </c>
      <c r="B14" s="582"/>
      <c r="C14" s="582"/>
      <c r="D14" s="582"/>
      <c r="E14" s="582"/>
      <c r="F14" s="582"/>
      <c r="G14" s="583"/>
    </row>
    <row r="15" spans="1:7" ht="12.75">
      <c r="A15" s="410" t="s">
        <v>140</v>
      </c>
      <c r="B15" s="410"/>
      <c r="C15" s="410"/>
      <c r="D15" s="411">
        <f>D16+D17+D18+D19+D20+D21</f>
        <v>130</v>
      </c>
      <c r="E15" s="410"/>
      <c r="F15" s="410"/>
      <c r="G15" s="410"/>
    </row>
    <row r="16" spans="1:7" s="416" customFormat="1" ht="12.75">
      <c r="A16" s="412" t="s">
        <v>410</v>
      </c>
      <c r="B16" s="413"/>
      <c r="C16" s="413"/>
      <c r="D16" s="414">
        <v>100</v>
      </c>
      <c r="E16" s="415"/>
      <c r="F16" s="415"/>
      <c r="G16" s="415"/>
    </row>
    <row r="17" spans="1:7" ht="15.75" customHeight="1">
      <c r="A17" s="417" t="s">
        <v>257</v>
      </c>
      <c r="B17" s="418"/>
      <c r="C17" s="418"/>
      <c r="D17" s="263">
        <v>6</v>
      </c>
      <c r="E17" s="160">
        <v>0</v>
      </c>
      <c r="F17" s="160">
        <v>0</v>
      </c>
      <c r="G17" s="160">
        <v>0</v>
      </c>
    </row>
    <row r="18" spans="1:7" ht="15">
      <c r="A18" s="417" t="s">
        <v>85</v>
      </c>
      <c r="B18" s="418"/>
      <c r="C18" s="418"/>
      <c r="D18" s="263">
        <v>5</v>
      </c>
      <c r="E18" s="160">
        <v>0</v>
      </c>
      <c r="F18" s="160">
        <v>0</v>
      </c>
      <c r="G18" s="160">
        <v>0</v>
      </c>
    </row>
    <row r="19" spans="1:7" ht="28.5" customHeight="1">
      <c r="A19" s="419" t="s">
        <v>259</v>
      </c>
      <c r="B19" s="296"/>
      <c r="C19" s="296"/>
      <c r="D19" s="164">
        <v>7</v>
      </c>
      <c r="E19" s="41"/>
      <c r="F19" s="41"/>
      <c r="G19" s="41"/>
    </row>
    <row r="20" spans="1:7" ht="21" customHeight="1">
      <c r="A20" s="419" t="s">
        <v>260</v>
      </c>
      <c r="B20" s="420"/>
      <c r="C20" s="420"/>
      <c r="D20" s="264">
        <v>7</v>
      </c>
      <c r="E20" s="161"/>
      <c r="F20" s="161"/>
      <c r="G20" s="161"/>
    </row>
    <row r="21" spans="1:7" ht="38.25">
      <c r="A21" s="419" t="s">
        <v>411</v>
      </c>
      <c r="B21" s="420"/>
      <c r="C21" s="420"/>
      <c r="D21" s="264">
        <v>5</v>
      </c>
      <c r="E21" s="161"/>
      <c r="F21" s="161"/>
      <c r="G21" s="161"/>
    </row>
    <row r="22" spans="1:7" s="424" customFormat="1" ht="17.25" customHeight="1">
      <c r="A22" s="422" t="s">
        <v>88</v>
      </c>
      <c r="B22" s="422"/>
      <c r="C22" s="422"/>
      <c r="D22" s="423">
        <f>D23+D24+D25+D26</f>
        <v>76.5</v>
      </c>
      <c r="E22" s="423"/>
      <c r="F22" s="423"/>
      <c r="G22" s="423"/>
    </row>
    <row r="23" spans="1:7" ht="24" customHeight="1">
      <c r="A23" s="419" t="s">
        <v>412</v>
      </c>
      <c r="B23" s="296"/>
      <c r="C23" s="296"/>
      <c r="D23" s="164">
        <v>4</v>
      </c>
      <c r="E23" s="41"/>
      <c r="F23" s="41"/>
      <c r="G23" s="41"/>
    </row>
    <row r="24" spans="1:7" ht="50.25" customHeight="1">
      <c r="A24" s="425" t="s">
        <v>413</v>
      </c>
      <c r="B24" s="296"/>
      <c r="C24" s="296"/>
      <c r="D24" s="164">
        <v>12</v>
      </c>
      <c r="E24" s="41"/>
      <c r="F24" s="41"/>
      <c r="G24" s="41"/>
    </row>
    <row r="25" spans="1:7" ht="18.75" customHeight="1">
      <c r="A25" s="419" t="s">
        <v>414</v>
      </c>
      <c r="B25" s="296"/>
      <c r="C25" s="296"/>
      <c r="D25" s="164">
        <v>6</v>
      </c>
      <c r="E25" s="41"/>
      <c r="F25" s="41"/>
      <c r="G25" s="41"/>
    </row>
    <row r="26" spans="1:7" ht="39" customHeight="1">
      <c r="A26" s="419" t="s">
        <v>415</v>
      </c>
      <c r="B26" s="296"/>
      <c r="C26" s="296"/>
      <c r="D26" s="164">
        <v>54.5</v>
      </c>
      <c r="E26" s="41"/>
      <c r="F26" s="41"/>
      <c r="G26" s="41"/>
    </row>
    <row r="27" spans="1:7" ht="12.75">
      <c r="A27" s="426" t="s">
        <v>151</v>
      </c>
      <c r="B27" s="426"/>
      <c r="C27" s="426"/>
      <c r="D27" s="427">
        <f>D28+D30+D42</f>
        <v>1134.71</v>
      </c>
      <c r="E27" s="426"/>
      <c r="F27" s="426"/>
      <c r="G27" s="426"/>
    </row>
    <row r="28" spans="1:7" ht="12.75">
      <c r="A28" s="426" t="s">
        <v>144</v>
      </c>
      <c r="B28" s="426"/>
      <c r="C28" s="426"/>
      <c r="D28" s="427">
        <f>D29</f>
        <v>910.79</v>
      </c>
      <c r="E28" s="426"/>
      <c r="F28" s="426"/>
      <c r="G28" s="426"/>
    </row>
    <row r="29" spans="1:7" ht="15">
      <c r="A29" s="428" t="s">
        <v>416</v>
      </c>
      <c r="B29" s="429"/>
      <c r="C29" s="429"/>
      <c r="D29" s="430">
        <v>910.79</v>
      </c>
      <c r="E29" s="289">
        <v>0</v>
      </c>
      <c r="F29" s="289">
        <v>0</v>
      </c>
      <c r="G29" s="289">
        <v>0</v>
      </c>
    </row>
    <row r="30" spans="1:7" ht="26.25" customHeight="1">
      <c r="A30" s="426" t="s">
        <v>145</v>
      </c>
      <c r="B30" s="426"/>
      <c r="C30" s="426"/>
      <c r="D30" s="427">
        <f>D31+D32+D33+D34+D35+D36+D37+D38+D39+D40+D41</f>
        <v>140.5</v>
      </c>
      <c r="E30" s="426"/>
      <c r="F30" s="426"/>
      <c r="G30" s="426"/>
    </row>
    <row r="31" spans="1:7" ht="33.75" customHeight="1">
      <c r="A31" s="431" t="s">
        <v>417</v>
      </c>
      <c r="B31" s="432"/>
      <c r="C31" s="432"/>
      <c r="D31" s="433">
        <v>20</v>
      </c>
      <c r="E31" s="432"/>
      <c r="F31" s="432"/>
      <c r="G31" s="432"/>
    </row>
    <row r="32" spans="1:7" ht="51">
      <c r="A32" s="434" t="s">
        <v>418</v>
      </c>
      <c r="B32" s="432"/>
      <c r="C32" s="432"/>
      <c r="D32" s="433">
        <v>20</v>
      </c>
      <c r="E32" s="432"/>
      <c r="F32" s="432"/>
      <c r="G32" s="432"/>
    </row>
    <row r="33" spans="1:7" ht="12.75">
      <c r="A33" s="434" t="s">
        <v>419</v>
      </c>
      <c r="B33" s="432"/>
      <c r="C33" s="432"/>
      <c r="D33" s="433">
        <v>3</v>
      </c>
      <c r="E33" s="432"/>
      <c r="F33" s="432"/>
      <c r="G33" s="432"/>
    </row>
    <row r="34" spans="1:7" ht="25.5">
      <c r="A34" s="434" t="s">
        <v>420</v>
      </c>
      <c r="B34" s="432"/>
      <c r="C34" s="432"/>
      <c r="D34" s="433">
        <v>2</v>
      </c>
      <c r="E34" s="432"/>
      <c r="F34" s="432"/>
      <c r="G34" s="432"/>
    </row>
    <row r="35" spans="1:7" ht="25.5">
      <c r="A35" s="434" t="s">
        <v>421</v>
      </c>
      <c r="B35" s="432"/>
      <c r="C35" s="432"/>
      <c r="D35" s="433">
        <v>10</v>
      </c>
      <c r="E35" s="432"/>
      <c r="F35" s="432"/>
      <c r="G35" s="432"/>
    </row>
    <row r="36" spans="1:7" ht="38.25">
      <c r="A36" s="434" t="s">
        <v>422</v>
      </c>
      <c r="B36" s="432"/>
      <c r="C36" s="432"/>
      <c r="D36" s="433">
        <v>20</v>
      </c>
      <c r="E36" s="432"/>
      <c r="F36" s="432"/>
      <c r="G36" s="432"/>
    </row>
    <row r="37" spans="1:7" ht="67.5" customHeight="1">
      <c r="A37" s="434" t="s">
        <v>423</v>
      </c>
      <c r="B37" s="432"/>
      <c r="C37" s="432"/>
      <c r="D37" s="433">
        <v>11.5</v>
      </c>
      <c r="E37" s="432"/>
      <c r="F37" s="432"/>
      <c r="G37" s="432"/>
    </row>
    <row r="38" spans="1:7" ht="24.75" customHeight="1">
      <c r="A38" s="434" t="s">
        <v>424</v>
      </c>
      <c r="B38" s="432"/>
      <c r="C38" s="432"/>
      <c r="D38" s="433">
        <v>5</v>
      </c>
      <c r="E38" s="432"/>
      <c r="F38" s="432"/>
      <c r="G38" s="432"/>
    </row>
    <row r="39" spans="1:7" ht="39" customHeight="1">
      <c r="A39" s="434" t="s">
        <v>425</v>
      </c>
      <c r="B39" s="432"/>
      <c r="C39" s="432"/>
      <c r="D39" s="433">
        <v>5</v>
      </c>
      <c r="E39" s="432"/>
      <c r="F39" s="432"/>
      <c r="G39" s="432"/>
    </row>
    <row r="40" spans="1:7" ht="39.75" customHeight="1">
      <c r="A40" s="434" t="s">
        <v>426</v>
      </c>
      <c r="B40" s="432"/>
      <c r="C40" s="432"/>
      <c r="D40" s="433">
        <v>10</v>
      </c>
      <c r="E40" s="432"/>
      <c r="F40" s="432"/>
      <c r="G40" s="432"/>
    </row>
    <row r="41" spans="1:7" ht="27" customHeight="1">
      <c r="A41" s="435" t="s">
        <v>0</v>
      </c>
      <c r="B41" s="436"/>
      <c r="C41" s="436"/>
      <c r="D41" s="437">
        <v>34</v>
      </c>
      <c r="E41" s="438"/>
      <c r="F41" s="438"/>
      <c r="G41" s="438"/>
    </row>
    <row r="42" spans="1:7" ht="14.25" customHeight="1">
      <c r="A42" s="439" t="s">
        <v>1</v>
      </c>
      <c r="B42" s="436"/>
      <c r="C42" s="436"/>
      <c r="D42" s="440">
        <f>D43</f>
        <v>83.42</v>
      </c>
      <c r="E42" s="438"/>
      <c r="F42" s="438"/>
      <c r="G42" s="438"/>
    </row>
    <row r="43" spans="1:256" s="8" customFormat="1" ht="12" customHeight="1">
      <c r="A43" s="441" t="s">
        <v>2</v>
      </c>
      <c r="B43" s="442"/>
      <c r="C43" s="442"/>
      <c r="D43" s="443">
        <v>83.42</v>
      </c>
      <c r="E43" s="444"/>
      <c r="F43" s="444"/>
      <c r="G43" s="444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5"/>
      <c r="DA43" s="445"/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5"/>
      <c r="DQ43" s="445"/>
      <c r="DR43" s="445"/>
      <c r="DS43" s="445"/>
      <c r="DT43" s="445"/>
      <c r="DU43" s="445"/>
      <c r="DV43" s="445"/>
      <c r="DW43" s="445"/>
      <c r="DX43" s="445"/>
      <c r="DY43" s="445"/>
      <c r="DZ43" s="445"/>
      <c r="EA43" s="445"/>
      <c r="EB43" s="445"/>
      <c r="EC43" s="445"/>
      <c r="ED43" s="445"/>
      <c r="EE43" s="445"/>
      <c r="EF43" s="445"/>
      <c r="EG43" s="445"/>
      <c r="EH43" s="445"/>
      <c r="EI43" s="445"/>
      <c r="EJ43" s="445"/>
      <c r="EK43" s="445"/>
      <c r="EL43" s="445"/>
      <c r="EM43" s="445"/>
      <c r="EN43" s="445"/>
      <c r="EO43" s="445"/>
      <c r="EP43" s="445"/>
      <c r="EQ43" s="445"/>
      <c r="ER43" s="445"/>
      <c r="ES43" s="445"/>
      <c r="ET43" s="445"/>
      <c r="EU43" s="445"/>
      <c r="EV43" s="445"/>
      <c r="EW43" s="445"/>
      <c r="EX43" s="445"/>
      <c r="EY43" s="445"/>
      <c r="EZ43" s="445"/>
      <c r="FA43" s="445"/>
      <c r="FB43" s="445"/>
      <c r="FC43" s="445"/>
      <c r="FD43" s="445"/>
      <c r="FE43" s="445"/>
      <c r="FF43" s="445"/>
      <c r="FG43" s="445"/>
      <c r="FH43" s="445"/>
      <c r="FI43" s="445"/>
      <c r="FJ43" s="445"/>
      <c r="FK43" s="445"/>
      <c r="FL43" s="445"/>
      <c r="FM43" s="445"/>
      <c r="FN43" s="445"/>
      <c r="FO43" s="445"/>
      <c r="FP43" s="445"/>
      <c r="FQ43" s="445"/>
      <c r="FR43" s="445"/>
      <c r="FS43" s="445"/>
      <c r="FT43" s="445"/>
      <c r="FU43" s="445"/>
      <c r="FV43" s="445"/>
      <c r="FW43" s="445"/>
      <c r="FX43" s="445"/>
      <c r="FY43" s="445"/>
      <c r="FZ43" s="445"/>
      <c r="GA43" s="445"/>
      <c r="GB43" s="445"/>
      <c r="GC43" s="445"/>
      <c r="GD43" s="445"/>
      <c r="GE43" s="445"/>
      <c r="GF43" s="445"/>
      <c r="GG43" s="445"/>
      <c r="GH43" s="445"/>
      <c r="GI43" s="445"/>
      <c r="GJ43" s="445"/>
      <c r="GK43" s="445"/>
      <c r="GL43" s="445"/>
      <c r="GM43" s="445"/>
      <c r="GN43" s="445"/>
      <c r="GO43" s="445"/>
      <c r="GP43" s="445"/>
      <c r="GQ43" s="445"/>
      <c r="GR43" s="445"/>
      <c r="GS43" s="445"/>
      <c r="GT43" s="445"/>
      <c r="GU43" s="445"/>
      <c r="GV43" s="445"/>
      <c r="GW43" s="445"/>
      <c r="GX43" s="445"/>
      <c r="GY43" s="445"/>
      <c r="GZ43" s="445"/>
      <c r="HA43" s="445"/>
      <c r="HB43" s="445"/>
      <c r="HC43" s="445"/>
      <c r="HD43" s="445"/>
      <c r="HE43" s="445"/>
      <c r="HF43" s="445"/>
      <c r="HG43" s="445"/>
      <c r="HH43" s="445"/>
      <c r="HI43" s="445"/>
      <c r="HJ43" s="445"/>
      <c r="HK43" s="445"/>
      <c r="HL43" s="445"/>
      <c r="HM43" s="445"/>
      <c r="HN43" s="445"/>
      <c r="HO43" s="445"/>
      <c r="HP43" s="445"/>
      <c r="HQ43" s="445"/>
      <c r="HR43" s="445"/>
      <c r="HS43" s="445"/>
      <c r="HT43" s="445"/>
      <c r="HU43" s="445"/>
      <c r="HV43" s="445"/>
      <c r="HW43" s="445"/>
      <c r="HX43" s="445"/>
      <c r="HY43" s="445"/>
      <c r="HZ43" s="445"/>
      <c r="IA43" s="445"/>
      <c r="IB43" s="445"/>
      <c r="IC43" s="445"/>
      <c r="ID43" s="445"/>
      <c r="IE43" s="445"/>
      <c r="IF43" s="445"/>
      <c r="IG43" s="445"/>
      <c r="IH43" s="445"/>
      <c r="II43" s="445"/>
      <c r="IJ43" s="445"/>
      <c r="IK43" s="445"/>
      <c r="IL43" s="445"/>
      <c r="IM43" s="445"/>
      <c r="IN43" s="445"/>
      <c r="IO43" s="445"/>
      <c r="IP43" s="445"/>
      <c r="IQ43" s="445"/>
      <c r="IR43" s="445"/>
      <c r="IS43" s="445"/>
      <c r="IT43" s="445"/>
      <c r="IU43" s="445"/>
      <c r="IV43" s="445"/>
    </row>
    <row r="44" spans="1:7" ht="16.5">
      <c r="A44" s="146" t="s">
        <v>3</v>
      </c>
      <c r="B44" s="446"/>
      <c r="C44" s="446"/>
      <c r="D44" s="50">
        <f>D15+D22+D27</f>
        <v>1341.21</v>
      </c>
      <c r="E44" s="50"/>
      <c r="F44" s="50"/>
      <c r="G44" s="50"/>
    </row>
    <row r="45" spans="1:5" ht="18.75">
      <c r="A45" s="364" t="s">
        <v>376</v>
      </c>
      <c r="B45" s="365"/>
      <c r="C45" s="365"/>
      <c r="D45" s="569" t="s">
        <v>379</v>
      </c>
      <c r="E45" s="569"/>
    </row>
    <row r="46" spans="1:5" ht="18.75">
      <c r="A46" s="364" t="s">
        <v>377</v>
      </c>
      <c r="B46" s="365"/>
      <c r="C46" s="365"/>
      <c r="D46" s="570" t="s">
        <v>380</v>
      </c>
      <c r="E46" s="570"/>
    </row>
    <row r="47" spans="1:5" ht="18.75">
      <c r="A47" s="366" t="s">
        <v>378</v>
      </c>
      <c r="B47" s="365"/>
      <c r="C47" s="365"/>
      <c r="D47" s="570" t="s">
        <v>381</v>
      </c>
      <c r="E47" s="570"/>
    </row>
    <row r="48" spans="2:3" ht="12.75">
      <c r="B48" s="8"/>
      <c r="C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5.75">
      <c r="B52" s="8"/>
      <c r="C52" s="8"/>
      <c r="D52" s="367" t="s">
        <v>385</v>
      </c>
      <c r="E52" s="367"/>
    </row>
    <row r="53" spans="2:5" ht="15.75">
      <c r="B53" s="8"/>
      <c r="C53" s="8"/>
      <c r="D53" s="367" t="s">
        <v>382</v>
      </c>
      <c r="E53" s="367"/>
    </row>
    <row r="54" spans="2:5" ht="15.75">
      <c r="B54" s="8"/>
      <c r="C54" s="8"/>
      <c r="D54" s="367" t="s">
        <v>384</v>
      </c>
      <c r="E54" s="367"/>
    </row>
    <row r="55" spans="2:3" ht="12.75">
      <c r="B55" s="8"/>
      <c r="C55" s="8"/>
    </row>
  </sheetData>
  <sheetProtection/>
  <mergeCells count="14">
    <mergeCell ref="D45:E45"/>
    <mergeCell ref="D46:E46"/>
    <mergeCell ref="D47:E47"/>
    <mergeCell ref="A13:G13"/>
    <mergeCell ref="A14:G14"/>
    <mergeCell ref="A4:G4"/>
    <mergeCell ref="A5:G5"/>
    <mergeCell ref="A7:A11"/>
    <mergeCell ref="B7:B11"/>
    <mergeCell ref="C7:C11"/>
    <mergeCell ref="E7:E11"/>
    <mergeCell ref="F7:F11"/>
    <mergeCell ref="G7:G11"/>
    <mergeCell ref="D7:D11"/>
  </mergeCells>
  <printOptions/>
  <pageMargins left="1.06" right="0.15748031496062992" top="0.17" bottom="0.15748031496062992" header="0.15748031496062992" footer="0.31496062992125984"/>
  <pageSetup horizontalDpi="600" verticalDpi="600" orientation="landscape" paperSize="9" scale="83" r:id="rId1"/>
  <rowBreaks count="2" manualBreakCount="2">
    <brk id="30" max="6" man="1"/>
    <brk id="5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J25" sqref="J25"/>
    </sheetView>
  </sheetViews>
  <sheetFormatPr defaultColWidth="9.140625" defaultRowHeight="12.75"/>
  <cols>
    <col min="1" max="1" width="56.42187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7" t="s">
        <v>164</v>
      </c>
      <c r="B1" s="17"/>
      <c r="C1" s="17"/>
      <c r="F1" s="20" t="s">
        <v>402</v>
      </c>
      <c r="G1" s="8"/>
    </row>
    <row r="2" spans="1:7" ht="12.75">
      <c r="A2" s="17" t="s">
        <v>403</v>
      </c>
      <c r="B2" s="17"/>
      <c r="C2" s="17"/>
      <c r="D2" s="408"/>
      <c r="F2" s="8"/>
      <c r="G2" s="10"/>
    </row>
    <row r="3" spans="1:7" ht="12.75">
      <c r="A3" s="17"/>
      <c r="B3" s="17"/>
      <c r="C3" s="17"/>
      <c r="D3" s="408"/>
      <c r="F3" s="8"/>
      <c r="G3" s="10"/>
    </row>
    <row r="4" spans="1:7" ht="12.75">
      <c r="A4" s="465" t="s">
        <v>288</v>
      </c>
      <c r="B4" s="465"/>
      <c r="C4" s="465"/>
      <c r="D4" s="465"/>
      <c r="E4" s="465"/>
      <c r="F4" s="465"/>
      <c r="G4" s="465"/>
    </row>
    <row r="5" spans="1:7" ht="12.75">
      <c r="A5" s="465" t="s">
        <v>75</v>
      </c>
      <c r="B5" s="465"/>
      <c r="C5" s="465"/>
      <c r="D5" s="465"/>
      <c r="E5" s="465"/>
      <c r="F5" s="465"/>
      <c r="G5" s="465"/>
    </row>
    <row r="6" spans="1:7" ht="13.5" thickBot="1">
      <c r="A6" s="8"/>
      <c r="B6" s="8"/>
      <c r="C6" s="8"/>
      <c r="D6" s="7"/>
      <c r="E6" s="7"/>
      <c r="F6" s="7"/>
      <c r="G6" s="7" t="s">
        <v>163</v>
      </c>
    </row>
    <row r="7" spans="1:7" ht="18" customHeight="1" thickBot="1">
      <c r="A7" s="546" t="s">
        <v>152</v>
      </c>
      <c r="B7" s="546" t="s">
        <v>405</v>
      </c>
      <c r="C7" s="577" t="s">
        <v>406</v>
      </c>
      <c r="D7" s="405"/>
      <c r="E7" s="549" t="s">
        <v>149</v>
      </c>
      <c r="F7" s="552" t="s">
        <v>77</v>
      </c>
      <c r="G7" s="554" t="s">
        <v>78</v>
      </c>
    </row>
    <row r="8" spans="1:7" ht="56.25" customHeight="1">
      <c r="A8" s="547"/>
      <c r="B8" s="547"/>
      <c r="C8" s="578"/>
      <c r="D8" s="584" t="s">
        <v>5</v>
      </c>
      <c r="E8" s="550"/>
      <c r="F8" s="479"/>
      <c r="G8" s="555"/>
    </row>
    <row r="9" spans="1:7" ht="12.75" customHeight="1">
      <c r="A9" s="547"/>
      <c r="B9" s="547"/>
      <c r="C9" s="578"/>
      <c r="D9" s="585"/>
      <c r="E9" s="550"/>
      <c r="F9" s="479"/>
      <c r="G9" s="555"/>
    </row>
    <row r="10" spans="1:7" ht="12.75">
      <c r="A10" s="547"/>
      <c r="B10" s="547"/>
      <c r="C10" s="578"/>
      <c r="D10" s="585"/>
      <c r="E10" s="550"/>
      <c r="F10" s="479"/>
      <c r="G10" s="555"/>
    </row>
    <row r="11" spans="1:7" ht="13.5" thickBot="1">
      <c r="A11" s="548"/>
      <c r="B11" s="548"/>
      <c r="C11" s="579"/>
      <c r="D11" s="586"/>
      <c r="E11" s="551"/>
      <c r="F11" s="553"/>
      <c r="G11" s="556"/>
    </row>
    <row r="12" spans="1:7" s="1" customFormat="1" ht="13.5" thickBot="1">
      <c r="A12" s="158">
        <v>0</v>
      </c>
      <c r="B12" s="409"/>
      <c r="C12" s="409"/>
      <c r="D12" s="151">
        <v>3</v>
      </c>
      <c r="E12" s="151">
        <v>4</v>
      </c>
      <c r="F12" s="151">
        <v>5</v>
      </c>
      <c r="G12" s="157">
        <v>6</v>
      </c>
    </row>
    <row r="13" spans="1:7" s="1" customFormat="1" ht="18.75" thickBot="1">
      <c r="A13" s="580" t="s">
        <v>408</v>
      </c>
      <c r="B13" s="515"/>
      <c r="C13" s="515"/>
      <c r="D13" s="515"/>
      <c r="E13" s="515"/>
      <c r="F13" s="515"/>
      <c r="G13" s="516"/>
    </row>
    <row r="14" spans="1:7" s="1" customFormat="1" ht="18">
      <c r="A14" s="581" t="s">
        <v>4</v>
      </c>
      <c r="B14" s="582"/>
      <c r="C14" s="582"/>
      <c r="D14" s="582"/>
      <c r="E14" s="582"/>
      <c r="F14" s="582"/>
      <c r="G14" s="583"/>
    </row>
    <row r="15" spans="1:7" ht="12.75">
      <c r="A15" s="447" t="s">
        <v>140</v>
      </c>
      <c r="B15" s="410"/>
      <c r="C15" s="410"/>
      <c r="D15" s="448">
        <f>D16+D17+D18+D19+D20+D21</f>
        <v>3116</v>
      </c>
      <c r="E15" s="410"/>
      <c r="F15" s="410"/>
      <c r="G15" s="410"/>
    </row>
    <row r="16" spans="1:7" ht="16.5" customHeight="1">
      <c r="A16" s="291" t="s">
        <v>256</v>
      </c>
      <c r="B16" s="449"/>
      <c r="C16" s="450"/>
      <c r="D16" s="263">
        <v>300</v>
      </c>
      <c r="E16" s="160">
        <v>0</v>
      </c>
      <c r="F16" s="160">
        <v>0</v>
      </c>
      <c r="G16" s="160">
        <v>0</v>
      </c>
    </row>
    <row r="17" spans="1:7" ht="15.75" customHeight="1">
      <c r="A17" s="292" t="s">
        <v>257</v>
      </c>
      <c r="B17" s="418"/>
      <c r="C17" s="418"/>
      <c r="D17" s="263">
        <v>1500</v>
      </c>
      <c r="E17" s="160">
        <v>0</v>
      </c>
      <c r="F17" s="160">
        <v>0</v>
      </c>
      <c r="G17" s="160">
        <v>0</v>
      </c>
    </row>
    <row r="18" spans="1:7" ht="15">
      <c r="A18" s="292" t="s">
        <v>85</v>
      </c>
      <c r="B18" s="418"/>
      <c r="C18" s="418"/>
      <c r="D18" s="263">
        <v>270</v>
      </c>
      <c r="E18" s="160">
        <v>0</v>
      </c>
      <c r="F18" s="160">
        <v>0</v>
      </c>
      <c r="G18" s="160">
        <v>0</v>
      </c>
    </row>
    <row r="19" spans="1:7" ht="15" customHeight="1">
      <c r="A19" s="165" t="s">
        <v>86</v>
      </c>
      <c r="B19" s="296"/>
      <c r="C19" s="296"/>
      <c r="D19" s="164">
        <v>406</v>
      </c>
      <c r="E19" s="161"/>
      <c r="F19" s="161"/>
      <c r="G19" s="161"/>
    </row>
    <row r="20" spans="1:7" ht="20.25" customHeight="1">
      <c r="A20" s="165" t="s">
        <v>260</v>
      </c>
      <c r="B20" s="296"/>
      <c r="C20" s="296"/>
      <c r="D20" s="164">
        <v>500</v>
      </c>
      <c r="E20" s="161"/>
      <c r="F20" s="161"/>
      <c r="G20" s="161"/>
    </row>
    <row r="21" spans="1:7" ht="25.5" customHeight="1">
      <c r="A21" s="165" t="s">
        <v>87</v>
      </c>
      <c r="B21" s="296"/>
      <c r="C21" s="296"/>
      <c r="D21" s="164">
        <v>140</v>
      </c>
      <c r="E21" s="161"/>
      <c r="F21" s="161"/>
      <c r="G21" s="161"/>
    </row>
    <row r="22" spans="1:7" s="424" customFormat="1" ht="17.25" customHeight="1">
      <c r="A22" s="422" t="s">
        <v>88</v>
      </c>
      <c r="B22" s="422"/>
      <c r="C22" s="422"/>
      <c r="D22" s="423">
        <f>D23</f>
        <v>3108</v>
      </c>
      <c r="E22" s="423"/>
      <c r="F22" s="423"/>
      <c r="G22" s="423"/>
    </row>
    <row r="23" spans="1:7" ht="37.5" customHeight="1">
      <c r="A23" s="390" t="s">
        <v>89</v>
      </c>
      <c r="B23" s="296"/>
      <c r="C23" s="296"/>
      <c r="D23" s="164">
        <v>3108</v>
      </c>
      <c r="E23" s="41"/>
      <c r="F23" s="41"/>
      <c r="G23" s="41"/>
    </row>
    <row r="24" spans="1:7" ht="12.75">
      <c r="A24" s="426" t="s">
        <v>151</v>
      </c>
      <c r="B24" s="426"/>
      <c r="C24" s="426"/>
      <c r="D24" s="427">
        <f>D25+D28</f>
        <v>4360</v>
      </c>
      <c r="E24" s="426"/>
      <c r="F24" s="426"/>
      <c r="G24" s="426"/>
    </row>
    <row r="25" spans="1:7" ht="12.75">
      <c r="A25" s="426" t="s">
        <v>144</v>
      </c>
      <c r="B25" s="426"/>
      <c r="C25" s="426"/>
      <c r="D25" s="427">
        <f>D26+D27</f>
        <v>4360</v>
      </c>
      <c r="E25" s="426"/>
      <c r="F25" s="426"/>
      <c r="G25" s="426"/>
    </row>
    <row r="26" spans="1:7" ht="15">
      <c r="A26" s="293" t="s">
        <v>282</v>
      </c>
      <c r="B26" s="420"/>
      <c r="C26" s="420"/>
      <c r="D26" s="264">
        <v>3850</v>
      </c>
      <c r="E26" s="161">
        <v>0</v>
      </c>
      <c r="F26" s="161">
        <v>0</v>
      </c>
      <c r="G26" s="161">
        <v>0</v>
      </c>
    </row>
    <row r="27" spans="1:7" ht="12.75">
      <c r="A27" s="453" t="s">
        <v>263</v>
      </c>
      <c r="B27" s="454"/>
      <c r="C27" s="454"/>
      <c r="D27" s="455">
        <v>510</v>
      </c>
      <c r="E27" s="232">
        <v>0</v>
      </c>
      <c r="F27" s="232">
        <v>0</v>
      </c>
      <c r="G27" s="232">
        <v>0</v>
      </c>
    </row>
    <row r="28" spans="1:7" ht="12.75" customHeight="1">
      <c r="A28" s="426" t="s">
        <v>145</v>
      </c>
      <c r="B28" s="426"/>
      <c r="C28" s="426"/>
      <c r="D28" s="426"/>
      <c r="E28" s="426"/>
      <c r="F28" s="426"/>
      <c r="G28" s="426"/>
    </row>
    <row r="29" spans="1:10" ht="16.5">
      <c r="A29" s="456" t="s">
        <v>3</v>
      </c>
      <c r="B29" s="457"/>
      <c r="C29" s="457"/>
      <c r="D29" s="458">
        <f>D15+D22+D24</f>
        <v>10584</v>
      </c>
      <c r="E29" s="458"/>
      <c r="F29" s="458"/>
      <c r="G29" s="458"/>
      <c r="J29" s="32"/>
    </row>
    <row r="30" spans="1:5" ht="18.75">
      <c r="A30" s="364" t="s">
        <v>376</v>
      </c>
      <c r="B30" s="365"/>
      <c r="C30" s="365"/>
      <c r="D30" s="569" t="s">
        <v>379</v>
      </c>
      <c r="E30" s="569"/>
    </row>
    <row r="31" spans="1:5" ht="18.75">
      <c r="A31" s="364" t="s">
        <v>377</v>
      </c>
      <c r="B31" s="365"/>
      <c r="C31" s="365"/>
      <c r="D31" s="570" t="s">
        <v>380</v>
      </c>
      <c r="E31" s="570"/>
    </row>
    <row r="32" spans="1:5" ht="18.75">
      <c r="A32" s="366" t="s">
        <v>378</v>
      </c>
      <c r="B32" s="365"/>
      <c r="C32" s="365"/>
      <c r="D32" s="570" t="s">
        <v>381</v>
      </c>
      <c r="E32" s="570"/>
    </row>
    <row r="33" spans="2:3" ht="12.75">
      <c r="B33" s="8"/>
      <c r="C33" s="8"/>
    </row>
    <row r="34" spans="2:5" ht="12.75">
      <c r="B34" s="8"/>
      <c r="C34" s="8"/>
      <c r="D34" s="8"/>
      <c r="E34" s="8"/>
    </row>
    <row r="35" spans="2:5" ht="12.75">
      <c r="B35" s="8"/>
      <c r="C35" s="8"/>
      <c r="D35" s="8"/>
      <c r="E35" s="8"/>
    </row>
    <row r="36" spans="2:5" ht="12.75">
      <c r="B36" s="8"/>
      <c r="C36" s="8"/>
      <c r="D36" s="8"/>
      <c r="E36" s="8"/>
    </row>
    <row r="37" spans="2:5" ht="15.75">
      <c r="B37" s="8"/>
      <c r="C37" s="8"/>
      <c r="D37" s="367" t="s">
        <v>385</v>
      </c>
      <c r="E37" s="367"/>
    </row>
    <row r="38" spans="2:5" ht="15.75">
      <c r="B38" s="8"/>
      <c r="C38" s="8"/>
      <c r="D38" s="367" t="s">
        <v>382</v>
      </c>
      <c r="E38" s="367"/>
    </row>
    <row r="39" spans="2:5" ht="15.75">
      <c r="B39" s="8"/>
      <c r="C39" s="8"/>
      <c r="D39" s="367" t="s">
        <v>384</v>
      </c>
      <c r="E39" s="367"/>
    </row>
    <row r="40" spans="2:3" ht="12.75">
      <c r="B40" s="8"/>
      <c r="C40" s="8"/>
    </row>
  </sheetData>
  <sheetProtection/>
  <mergeCells count="14">
    <mergeCell ref="D30:E30"/>
    <mergeCell ref="D31:E31"/>
    <mergeCell ref="D32:E32"/>
    <mergeCell ref="A13:G13"/>
    <mergeCell ref="A14:G14"/>
    <mergeCell ref="A4:G4"/>
    <mergeCell ref="A5:G5"/>
    <mergeCell ref="A7:A11"/>
    <mergeCell ref="B7:B11"/>
    <mergeCell ref="C7:C11"/>
    <mergeCell ref="E7:E11"/>
    <mergeCell ref="F7:F11"/>
    <mergeCell ref="G7:G11"/>
    <mergeCell ref="D8:D11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J18" sqref="J18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7" t="s">
        <v>164</v>
      </c>
      <c r="B1" s="17"/>
      <c r="C1" s="17"/>
      <c r="F1" s="20" t="s">
        <v>402</v>
      </c>
      <c r="G1" s="8"/>
    </row>
    <row r="2" spans="1:7" ht="12.75">
      <c r="A2" s="17" t="s">
        <v>403</v>
      </c>
      <c r="B2" s="17"/>
      <c r="C2" s="17"/>
      <c r="D2" s="408"/>
      <c r="F2" s="8"/>
      <c r="G2" s="10"/>
    </row>
    <row r="3" spans="1:7" ht="12.75">
      <c r="A3" s="17"/>
      <c r="B3" s="17"/>
      <c r="C3" s="17"/>
      <c r="D3" s="408"/>
      <c r="F3" s="8"/>
      <c r="G3" s="10"/>
    </row>
    <row r="4" spans="1:7" ht="12.75">
      <c r="A4" s="465" t="s">
        <v>288</v>
      </c>
      <c r="B4" s="465"/>
      <c r="C4" s="465"/>
      <c r="D4" s="465"/>
      <c r="E4" s="465"/>
      <c r="F4" s="465"/>
      <c r="G4" s="465"/>
    </row>
    <row r="5" spans="1:7" ht="12.75">
      <c r="A5" s="465" t="s">
        <v>75</v>
      </c>
      <c r="B5" s="465"/>
      <c r="C5" s="465"/>
      <c r="D5" s="465"/>
      <c r="E5" s="465"/>
      <c r="F5" s="465"/>
      <c r="G5" s="465"/>
    </row>
    <row r="6" spans="1:7" ht="12.75">
      <c r="A6" s="7"/>
      <c r="B6" s="7"/>
      <c r="C6" s="7"/>
      <c r="D6" s="7"/>
      <c r="E6" s="7"/>
      <c r="F6" s="7"/>
      <c r="G6" s="7"/>
    </row>
    <row r="7" spans="1:7" ht="13.5" thickBot="1">
      <c r="A7" s="8"/>
      <c r="B7" s="8"/>
      <c r="C7" s="8"/>
      <c r="D7" s="7"/>
      <c r="E7" s="7"/>
      <c r="F7" s="7"/>
      <c r="G7" s="7" t="s">
        <v>163</v>
      </c>
    </row>
    <row r="8" spans="1:7" ht="18" customHeight="1" thickBot="1">
      <c r="A8" s="546" t="s">
        <v>152</v>
      </c>
      <c r="B8" s="546" t="s">
        <v>405</v>
      </c>
      <c r="C8" s="577" t="s">
        <v>406</v>
      </c>
      <c r="D8" s="405"/>
      <c r="E8" s="549" t="s">
        <v>149</v>
      </c>
      <c r="F8" s="552" t="s">
        <v>77</v>
      </c>
      <c r="G8" s="554" t="s">
        <v>78</v>
      </c>
    </row>
    <row r="9" spans="1:7" ht="56.25" customHeight="1">
      <c r="A9" s="547"/>
      <c r="B9" s="547"/>
      <c r="C9" s="578"/>
      <c r="D9" s="587" t="s">
        <v>76</v>
      </c>
      <c r="E9" s="550"/>
      <c r="F9" s="479"/>
      <c r="G9" s="555"/>
    </row>
    <row r="10" spans="1:7" ht="12.75" customHeight="1">
      <c r="A10" s="547"/>
      <c r="B10" s="547"/>
      <c r="C10" s="578"/>
      <c r="D10" s="588"/>
      <c r="E10" s="550"/>
      <c r="F10" s="479"/>
      <c r="G10" s="555"/>
    </row>
    <row r="11" spans="1:7" ht="12.75">
      <c r="A11" s="547"/>
      <c r="B11" s="547"/>
      <c r="C11" s="578"/>
      <c r="D11" s="588"/>
      <c r="E11" s="550"/>
      <c r="F11" s="479"/>
      <c r="G11" s="555"/>
    </row>
    <row r="12" spans="1:7" ht="13.5" thickBot="1">
      <c r="A12" s="548"/>
      <c r="B12" s="548"/>
      <c r="C12" s="579"/>
      <c r="D12" s="589"/>
      <c r="E12" s="551"/>
      <c r="F12" s="553"/>
      <c r="G12" s="556"/>
    </row>
    <row r="13" spans="1:7" s="1" customFormat="1" ht="13.5" thickBot="1">
      <c r="A13" s="158">
        <v>0</v>
      </c>
      <c r="B13" s="409"/>
      <c r="C13" s="409"/>
      <c r="D13" s="151">
        <v>3</v>
      </c>
      <c r="E13" s="151">
        <v>4</v>
      </c>
      <c r="F13" s="151">
        <v>5</v>
      </c>
      <c r="G13" s="157">
        <v>6</v>
      </c>
    </row>
    <row r="14" spans="1:7" s="1" customFormat="1" ht="18.75" thickBot="1">
      <c r="A14" s="580" t="s">
        <v>408</v>
      </c>
      <c r="B14" s="515"/>
      <c r="C14" s="515"/>
      <c r="D14" s="515"/>
      <c r="E14" s="515"/>
      <c r="F14" s="515"/>
      <c r="G14" s="516"/>
    </row>
    <row r="15" spans="1:7" s="1" customFormat="1" ht="36" customHeight="1">
      <c r="A15" s="590" t="s">
        <v>6</v>
      </c>
      <c r="B15" s="591"/>
      <c r="C15" s="591"/>
      <c r="D15" s="591"/>
      <c r="E15" s="591"/>
      <c r="F15" s="591"/>
      <c r="G15" s="592"/>
    </row>
    <row r="16" spans="1:7" ht="12.75">
      <c r="A16" s="593" t="s">
        <v>140</v>
      </c>
      <c r="B16" s="472"/>
      <c r="C16" s="472"/>
      <c r="D16" s="472"/>
      <c r="E16" s="472"/>
      <c r="F16" s="472"/>
      <c r="G16" s="535"/>
    </row>
    <row r="17" spans="1:7" ht="15">
      <c r="A17" s="459"/>
      <c r="B17" s="449"/>
      <c r="C17" s="450"/>
      <c r="D17" s="263"/>
      <c r="E17" s="160">
        <v>0</v>
      </c>
      <c r="F17" s="160">
        <v>0</v>
      </c>
      <c r="G17" s="160">
        <v>0</v>
      </c>
    </row>
    <row r="18" spans="1:7" ht="28.5" customHeight="1">
      <c r="A18" s="460" t="s">
        <v>155</v>
      </c>
      <c r="B18" s="461"/>
      <c r="C18" s="461"/>
      <c r="D18" s="40">
        <f>SUM(D17:D17)</f>
        <v>0</v>
      </c>
      <c r="E18" s="40">
        <f>SUM(E17:E17)</f>
        <v>0</v>
      </c>
      <c r="F18" s="40">
        <f>SUM(F17:F17)</f>
        <v>0</v>
      </c>
      <c r="G18" s="40">
        <f>SUM(G17:G17)</f>
        <v>0</v>
      </c>
    </row>
    <row r="19" spans="1:31" s="424" customFormat="1" ht="17.25" customHeight="1">
      <c r="A19" s="422" t="s">
        <v>88</v>
      </c>
      <c r="B19" s="422"/>
      <c r="C19" s="422"/>
      <c r="D19" s="423"/>
      <c r="E19" s="423"/>
      <c r="F19" s="423"/>
      <c r="G19" s="423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</row>
    <row r="20" spans="1:7" ht="13.5" customHeight="1">
      <c r="A20" s="165"/>
      <c r="B20" s="296"/>
      <c r="C20" s="296"/>
      <c r="D20" s="164"/>
      <c r="E20" s="41"/>
      <c r="F20" s="41"/>
      <c r="G20" s="41"/>
    </row>
    <row r="21" spans="1:7" ht="13.5" customHeight="1">
      <c r="A21" s="165"/>
      <c r="B21" s="296"/>
      <c r="C21" s="296"/>
      <c r="D21" s="164"/>
      <c r="E21" s="41"/>
      <c r="F21" s="41"/>
      <c r="G21" s="41"/>
    </row>
    <row r="22" spans="1:7" ht="12.75">
      <c r="A22" s="426" t="s">
        <v>151</v>
      </c>
      <c r="B22" s="426"/>
      <c r="C22" s="426"/>
      <c r="D22" s="427">
        <f>D23</f>
        <v>161</v>
      </c>
      <c r="E22" s="426"/>
      <c r="F22" s="426"/>
      <c r="G22" s="426"/>
    </row>
    <row r="23" spans="1:7" ht="12.75">
      <c r="A23" s="426" t="s">
        <v>144</v>
      </c>
      <c r="B23" s="426"/>
      <c r="C23" s="426"/>
      <c r="D23" s="427">
        <f>D24</f>
        <v>161</v>
      </c>
      <c r="E23" s="426"/>
      <c r="F23" s="426"/>
      <c r="G23" s="426"/>
    </row>
    <row r="24" spans="1:7" ht="15.75" customHeight="1">
      <c r="A24" s="462" t="s">
        <v>7</v>
      </c>
      <c r="B24" s="420"/>
      <c r="C24" s="420"/>
      <c r="D24" s="264">
        <v>161</v>
      </c>
      <c r="E24" s="161">
        <v>0</v>
      </c>
      <c r="F24" s="161">
        <v>0</v>
      </c>
      <c r="G24" s="161">
        <v>0</v>
      </c>
    </row>
    <row r="25" spans="1:7" ht="15.75" customHeight="1" thickBot="1">
      <c r="A25" s="463"/>
      <c r="B25" s="429"/>
      <c r="C25" s="429"/>
      <c r="D25" s="430"/>
      <c r="E25" s="289"/>
      <c r="F25" s="289"/>
      <c r="G25" s="289"/>
    </row>
    <row r="26" spans="1:7" ht="13.5" thickBot="1">
      <c r="A26" s="594" t="s">
        <v>145</v>
      </c>
      <c r="B26" s="467"/>
      <c r="C26" s="467"/>
      <c r="D26" s="467"/>
      <c r="E26" s="467"/>
      <c r="F26" s="467"/>
      <c r="G26" s="468"/>
    </row>
    <row r="27" spans="1:7" ht="16.5">
      <c r="A27" s="146" t="s">
        <v>8</v>
      </c>
      <c r="B27" s="446"/>
      <c r="C27" s="446"/>
      <c r="D27" s="464">
        <f>D24</f>
        <v>161</v>
      </c>
      <c r="E27" s="50"/>
      <c r="F27" s="50"/>
      <c r="G27" s="50"/>
    </row>
    <row r="28" spans="1:5" ht="18.75">
      <c r="A28" s="364" t="s">
        <v>376</v>
      </c>
      <c r="B28" s="365"/>
      <c r="C28" s="365"/>
      <c r="D28" s="569" t="s">
        <v>379</v>
      </c>
      <c r="E28" s="569"/>
    </row>
    <row r="29" spans="1:5" ht="18.75">
      <c r="A29" s="364" t="s">
        <v>377</v>
      </c>
      <c r="B29" s="365"/>
      <c r="C29" s="365"/>
      <c r="D29" s="570" t="s">
        <v>380</v>
      </c>
      <c r="E29" s="570"/>
    </row>
    <row r="30" spans="1:5" ht="18.75">
      <c r="A30" s="366" t="s">
        <v>378</v>
      </c>
      <c r="B30" s="365"/>
      <c r="C30" s="365"/>
      <c r="D30" s="570" t="s">
        <v>381</v>
      </c>
      <c r="E30" s="570"/>
    </row>
    <row r="31" spans="2:3" ht="12.75">
      <c r="B31" s="8"/>
      <c r="C31" s="8"/>
    </row>
    <row r="32" spans="2:5" ht="12.75">
      <c r="B32" s="8"/>
      <c r="C32" s="8"/>
      <c r="D32" s="8"/>
      <c r="E32" s="8"/>
    </row>
    <row r="33" spans="2:5" ht="12.75">
      <c r="B33" s="8"/>
      <c r="C33" s="8"/>
      <c r="D33" s="8"/>
      <c r="E33" s="8"/>
    </row>
    <row r="34" spans="2:5" ht="12.75">
      <c r="B34" s="8"/>
      <c r="C34" s="8"/>
      <c r="D34" s="8"/>
      <c r="E34" s="8"/>
    </row>
    <row r="35" spans="2:5" ht="15.75">
      <c r="B35" s="8"/>
      <c r="C35" s="8"/>
      <c r="D35" s="367" t="s">
        <v>385</v>
      </c>
      <c r="E35" s="367"/>
    </row>
    <row r="36" spans="2:5" ht="15.75">
      <c r="B36" s="8"/>
      <c r="C36" s="8"/>
      <c r="D36" s="367" t="s">
        <v>382</v>
      </c>
      <c r="E36" s="367"/>
    </row>
    <row r="37" spans="2:5" ht="15.75">
      <c r="B37" s="8"/>
      <c r="C37" s="8"/>
      <c r="D37" s="367" t="s">
        <v>384</v>
      </c>
      <c r="E37" s="367"/>
    </row>
  </sheetData>
  <sheetProtection/>
  <mergeCells count="16">
    <mergeCell ref="D28:E28"/>
    <mergeCell ref="D29:E29"/>
    <mergeCell ref="D30:E30"/>
    <mergeCell ref="A15:G15"/>
    <mergeCell ref="A16:G16"/>
    <mergeCell ref="A26:G26"/>
    <mergeCell ref="A14:G14"/>
    <mergeCell ref="A4:G4"/>
    <mergeCell ref="A5:G5"/>
    <mergeCell ref="A8:A12"/>
    <mergeCell ref="B8:B12"/>
    <mergeCell ref="C8:C12"/>
    <mergeCell ref="E8:E12"/>
    <mergeCell ref="F8:F12"/>
    <mergeCell ref="G8:G12"/>
    <mergeCell ref="D9:D12"/>
  </mergeCells>
  <printOptions/>
  <pageMargins left="0.73" right="0.17" top="0.17" bottom="0.17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0"/>
  <sheetViews>
    <sheetView zoomScaleSheetLayoutView="100" zoomScalePageLayoutView="0" workbookViewId="0" topLeftCell="A297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2" max="12" width="10.140625" style="0" bestFit="1" customWidth="1"/>
  </cols>
  <sheetData>
    <row r="1" spans="1:9" ht="12.75">
      <c r="A1" s="17" t="s">
        <v>164</v>
      </c>
      <c r="H1" s="20"/>
      <c r="I1" s="20" t="s">
        <v>315</v>
      </c>
    </row>
    <row r="2" spans="1:9" ht="12.75">
      <c r="A2" s="17"/>
      <c r="B2" s="9"/>
      <c r="C2" s="9"/>
      <c r="D2" s="9"/>
      <c r="E2" s="9"/>
      <c r="F2" s="9"/>
      <c r="H2" s="8"/>
      <c r="I2" s="10"/>
    </row>
    <row r="3" spans="1:9" ht="12.75">
      <c r="A3" s="465" t="s">
        <v>288</v>
      </c>
      <c r="B3" s="465"/>
      <c r="C3" s="465"/>
      <c r="D3" s="465"/>
      <c r="E3" s="465"/>
      <c r="F3" s="465"/>
      <c r="G3" s="465"/>
      <c r="H3" s="465"/>
      <c r="I3" s="465"/>
    </row>
    <row r="4" spans="1:9" ht="12.75">
      <c r="A4" s="465" t="s">
        <v>75</v>
      </c>
      <c r="B4" s="465"/>
      <c r="C4" s="465"/>
      <c r="D4" s="465"/>
      <c r="E4" s="465"/>
      <c r="F4" s="465"/>
      <c r="G4" s="465"/>
      <c r="H4" s="465"/>
      <c r="I4" s="465"/>
    </row>
    <row r="5" spans="1:9" ht="13.5" thickBot="1">
      <c r="A5" s="8"/>
      <c r="B5" s="7"/>
      <c r="C5" s="7"/>
      <c r="D5" s="7"/>
      <c r="E5" s="7"/>
      <c r="F5" s="7"/>
      <c r="G5" s="7"/>
      <c r="H5" s="7"/>
      <c r="I5" s="7" t="s">
        <v>163</v>
      </c>
    </row>
    <row r="6" spans="1:9" ht="18" customHeight="1">
      <c r="A6" s="546" t="s">
        <v>152</v>
      </c>
      <c r="B6" s="557" t="s">
        <v>76</v>
      </c>
      <c r="C6" s="560" t="s">
        <v>326</v>
      </c>
      <c r="D6" s="560" t="s">
        <v>327</v>
      </c>
      <c r="E6" s="560" t="s">
        <v>328</v>
      </c>
      <c r="F6" s="560" t="s">
        <v>169</v>
      </c>
      <c r="G6" s="549" t="s">
        <v>148</v>
      </c>
      <c r="H6" s="552" t="s">
        <v>77</v>
      </c>
      <c r="I6" s="554" t="s">
        <v>78</v>
      </c>
    </row>
    <row r="7" spans="1:9" ht="56.25" customHeight="1">
      <c r="A7" s="547"/>
      <c r="B7" s="558"/>
      <c r="C7" s="561"/>
      <c r="D7" s="561"/>
      <c r="E7" s="561"/>
      <c r="F7" s="561"/>
      <c r="G7" s="550"/>
      <c r="H7" s="479"/>
      <c r="I7" s="555"/>
    </row>
    <row r="8" spans="1:9" ht="12.75" customHeight="1">
      <c r="A8" s="547"/>
      <c r="B8" s="558"/>
      <c r="C8" s="561"/>
      <c r="D8" s="561"/>
      <c r="E8" s="561"/>
      <c r="F8" s="561"/>
      <c r="G8" s="550"/>
      <c r="H8" s="479"/>
      <c r="I8" s="555"/>
    </row>
    <row r="9" spans="1:9" ht="12.75">
      <c r="A9" s="547"/>
      <c r="B9" s="558"/>
      <c r="C9" s="561"/>
      <c r="D9" s="561"/>
      <c r="E9" s="561"/>
      <c r="F9" s="561"/>
      <c r="G9" s="550"/>
      <c r="H9" s="479"/>
      <c r="I9" s="555"/>
    </row>
    <row r="10" spans="1:9" ht="9.75" customHeight="1" thickBot="1">
      <c r="A10" s="548"/>
      <c r="B10" s="559"/>
      <c r="C10" s="562"/>
      <c r="D10" s="562"/>
      <c r="E10" s="562"/>
      <c r="F10" s="562"/>
      <c r="G10" s="551"/>
      <c r="H10" s="553"/>
      <c r="I10" s="556"/>
    </row>
    <row r="11" spans="1:9" s="1" customFormat="1" ht="13.5" thickBot="1">
      <c r="A11" s="158">
        <v>0</v>
      </c>
      <c r="B11" s="151">
        <v>1</v>
      </c>
      <c r="C11" s="151"/>
      <c r="D11" s="151"/>
      <c r="E11" s="151"/>
      <c r="F11" s="151"/>
      <c r="G11" s="151">
        <v>2</v>
      </c>
      <c r="H11" s="151">
        <v>3</v>
      </c>
      <c r="I11" s="157">
        <v>4</v>
      </c>
    </row>
    <row r="12" spans="1:9" s="1" customFormat="1" ht="18.75" thickBot="1">
      <c r="A12" s="514" t="s">
        <v>277</v>
      </c>
      <c r="B12" s="515"/>
      <c r="C12" s="515"/>
      <c r="D12" s="515"/>
      <c r="E12" s="515"/>
      <c r="F12" s="515"/>
      <c r="G12" s="515"/>
      <c r="H12" s="515"/>
      <c r="I12" s="516"/>
    </row>
    <row r="13" spans="1:9" ht="12.75">
      <c r="A13" s="527" t="s">
        <v>151</v>
      </c>
      <c r="B13" s="501"/>
      <c r="C13" s="501"/>
      <c r="D13" s="501"/>
      <c r="E13" s="501"/>
      <c r="F13" s="501"/>
      <c r="G13" s="501"/>
      <c r="H13" s="501"/>
      <c r="I13" s="528"/>
    </row>
    <row r="14" spans="1:9" ht="12.75">
      <c r="A14" s="519" t="s">
        <v>142</v>
      </c>
      <c r="B14" s="470"/>
      <c r="C14" s="470"/>
      <c r="D14" s="470"/>
      <c r="E14" s="470"/>
      <c r="F14" s="470"/>
      <c r="G14" s="470"/>
      <c r="H14" s="470"/>
      <c r="I14" s="520"/>
    </row>
    <row r="15" spans="1:9" ht="12.75">
      <c r="A15" s="123" t="s">
        <v>156</v>
      </c>
      <c r="B15" s="72"/>
      <c r="C15" s="72"/>
      <c r="D15" s="72"/>
      <c r="E15" s="72"/>
      <c r="F15" s="72"/>
      <c r="G15" s="72"/>
      <c r="H15" s="72"/>
      <c r="I15" s="124"/>
    </row>
    <row r="16" spans="1:9" ht="12.75">
      <c r="A16" s="536" t="s">
        <v>144</v>
      </c>
      <c r="B16" s="496"/>
      <c r="C16" s="496"/>
      <c r="D16" s="496"/>
      <c r="E16" s="496"/>
      <c r="F16" s="496"/>
      <c r="G16" s="496"/>
      <c r="H16" s="496"/>
      <c r="I16" s="537"/>
    </row>
    <row r="17" spans="1:9" ht="12.75">
      <c r="A17" s="123" t="s">
        <v>79</v>
      </c>
      <c r="B17" s="72">
        <f>SUM(B18:B36)</f>
        <v>941</v>
      </c>
      <c r="C17" s="72">
        <f>SUM(C18:C36)</f>
        <v>46</v>
      </c>
      <c r="D17" s="72">
        <f>SUM(D18:D36)</f>
        <v>850</v>
      </c>
      <c r="E17" s="72">
        <f>SUM(E18:E36)</f>
        <v>0</v>
      </c>
      <c r="F17" s="72">
        <f>SUM(F18:F36)</f>
        <v>45</v>
      </c>
      <c r="G17" s="72">
        <f>SUM(G19:G36)</f>
        <v>87</v>
      </c>
      <c r="H17" s="72">
        <f>SUM(H19:H36)</f>
        <v>20</v>
      </c>
      <c r="I17" s="72">
        <f>SUM(I19:I36)</f>
        <v>0</v>
      </c>
    </row>
    <row r="18" spans="1:9" ht="25.5">
      <c r="A18" s="170" t="s">
        <v>337</v>
      </c>
      <c r="B18" s="166">
        <f>SUM(C18:F18)</f>
        <v>5</v>
      </c>
      <c r="C18" s="166">
        <v>5</v>
      </c>
      <c r="D18" s="230"/>
      <c r="E18" s="230"/>
      <c r="F18" s="230"/>
      <c r="G18" s="230"/>
      <c r="H18" s="230"/>
      <c r="I18" s="267"/>
    </row>
    <row r="19" spans="1:9" s="159" customFormat="1" ht="12.75">
      <c r="A19" s="199" t="s">
        <v>334</v>
      </c>
      <c r="B19" s="166">
        <f aca="true" t="shared" si="0" ref="B19:B36">SUM(C19:F19)</f>
        <v>155</v>
      </c>
      <c r="C19" s="195">
        <v>5</v>
      </c>
      <c r="D19" s="195">
        <v>150</v>
      </c>
      <c r="E19" s="195"/>
      <c r="F19" s="195"/>
      <c r="G19" s="268"/>
      <c r="H19" s="268">
        <v>20</v>
      </c>
      <c r="I19" s="269"/>
    </row>
    <row r="20" spans="1:9" s="159" customFormat="1" ht="12.75">
      <c r="A20" s="199" t="s">
        <v>323</v>
      </c>
      <c r="B20" s="166">
        <f t="shared" si="0"/>
        <v>50</v>
      </c>
      <c r="C20" s="195"/>
      <c r="D20" s="195">
        <v>50</v>
      </c>
      <c r="E20" s="195"/>
      <c r="F20" s="195"/>
      <c r="G20" s="166"/>
      <c r="H20" s="166"/>
      <c r="I20" s="171"/>
    </row>
    <row r="21" spans="1:9" s="159" customFormat="1" ht="12.75">
      <c r="A21" s="199" t="s">
        <v>341</v>
      </c>
      <c r="B21" s="166">
        <v>12</v>
      </c>
      <c r="C21" s="195"/>
      <c r="D21" s="195">
        <v>12</v>
      </c>
      <c r="E21" s="195"/>
      <c r="F21" s="195"/>
      <c r="G21" s="166"/>
      <c r="H21" s="166"/>
      <c r="I21" s="171"/>
    </row>
    <row r="22" spans="1:9" s="159" customFormat="1" ht="12.75">
      <c r="A22" s="199" t="s">
        <v>276</v>
      </c>
      <c r="B22" s="166">
        <f t="shared" si="0"/>
        <v>300</v>
      </c>
      <c r="C22" s="195"/>
      <c r="D22" s="195">
        <v>300</v>
      </c>
      <c r="E22" s="195"/>
      <c r="F22" s="195"/>
      <c r="G22" s="268"/>
      <c r="H22" s="166"/>
      <c r="I22" s="171"/>
    </row>
    <row r="23" spans="1:9" s="159" customFormat="1" ht="12.75">
      <c r="A23" s="199" t="s">
        <v>336</v>
      </c>
      <c r="B23" s="166">
        <f t="shared" si="0"/>
        <v>65</v>
      </c>
      <c r="C23" s="195"/>
      <c r="D23" s="195">
        <v>65</v>
      </c>
      <c r="E23" s="195"/>
      <c r="F23" s="195"/>
      <c r="G23" s="166"/>
      <c r="H23" s="166"/>
      <c r="I23" s="171"/>
    </row>
    <row r="24" spans="1:9" s="159" customFormat="1" ht="12.75">
      <c r="A24" s="199" t="s">
        <v>335</v>
      </c>
      <c r="B24" s="166">
        <f t="shared" si="0"/>
        <v>30</v>
      </c>
      <c r="C24" s="195"/>
      <c r="D24" s="195">
        <v>30</v>
      </c>
      <c r="E24" s="195"/>
      <c r="F24" s="195"/>
      <c r="G24" s="166"/>
      <c r="H24" s="166"/>
      <c r="I24" s="171"/>
    </row>
    <row r="25" spans="1:9" s="159" customFormat="1" ht="12.75">
      <c r="A25" s="199" t="s">
        <v>329</v>
      </c>
      <c r="B25" s="166">
        <f t="shared" si="0"/>
        <v>7</v>
      </c>
      <c r="C25" s="195"/>
      <c r="D25" s="195">
        <v>7</v>
      </c>
      <c r="E25" s="195"/>
      <c r="F25" s="195"/>
      <c r="G25" s="166"/>
      <c r="H25" s="166"/>
      <c r="I25" s="171"/>
    </row>
    <row r="26" spans="1:9" s="159" customFormat="1" ht="12.75">
      <c r="A26" s="199" t="s">
        <v>330</v>
      </c>
      <c r="B26" s="166">
        <f t="shared" si="0"/>
        <v>12</v>
      </c>
      <c r="C26" s="195"/>
      <c r="D26" s="195">
        <v>12</v>
      </c>
      <c r="E26" s="195"/>
      <c r="F26" s="195"/>
      <c r="G26" s="166"/>
      <c r="H26" s="166"/>
      <c r="I26" s="270"/>
    </row>
    <row r="27" spans="1:9" s="159" customFormat="1" ht="12.75">
      <c r="A27" s="199" t="s">
        <v>331</v>
      </c>
      <c r="B27" s="166">
        <f t="shared" si="0"/>
        <v>9</v>
      </c>
      <c r="C27" s="195"/>
      <c r="D27" s="195">
        <v>9</v>
      </c>
      <c r="E27" s="195"/>
      <c r="F27" s="195"/>
      <c r="G27" s="166"/>
      <c r="H27" s="166"/>
      <c r="I27" s="171"/>
    </row>
    <row r="28" spans="1:9" s="159" customFormat="1" ht="12.75">
      <c r="A28" s="199" t="s">
        <v>332</v>
      </c>
      <c r="B28" s="166">
        <f t="shared" si="0"/>
        <v>45</v>
      </c>
      <c r="C28" s="195"/>
      <c r="D28" s="195"/>
      <c r="E28" s="195"/>
      <c r="F28" s="195">
        <v>45</v>
      </c>
      <c r="G28" s="166"/>
      <c r="H28" s="166"/>
      <c r="I28" s="171"/>
    </row>
    <row r="29" spans="1:9" s="159" customFormat="1" ht="12.75">
      <c r="A29" s="199" t="s">
        <v>333</v>
      </c>
      <c r="B29" s="166">
        <f t="shared" si="0"/>
        <v>5</v>
      </c>
      <c r="C29" s="195"/>
      <c r="D29" s="195">
        <v>5</v>
      </c>
      <c r="E29" s="195"/>
      <c r="F29" s="195"/>
      <c r="G29" s="166"/>
      <c r="H29" s="166"/>
      <c r="I29" s="171"/>
    </row>
    <row r="30" spans="1:9" s="159" customFormat="1" ht="25.5">
      <c r="A30" s="228" t="s">
        <v>339</v>
      </c>
      <c r="B30" s="166">
        <f t="shared" si="0"/>
        <v>31</v>
      </c>
      <c r="C30" s="209">
        <v>31</v>
      </c>
      <c r="D30" s="209"/>
      <c r="E30" s="209"/>
      <c r="F30" s="209"/>
      <c r="G30" s="166"/>
      <c r="H30" s="166"/>
      <c r="I30" s="171"/>
    </row>
    <row r="31" spans="1:9" s="159" customFormat="1" ht="12.75">
      <c r="A31" s="228" t="s">
        <v>340</v>
      </c>
      <c r="B31" s="166">
        <f>SUM(C31:F31)</f>
        <v>160</v>
      </c>
      <c r="C31" s="209"/>
      <c r="D31" s="209">
        <v>160</v>
      </c>
      <c r="E31" s="209"/>
      <c r="F31" s="209"/>
      <c r="G31" s="166"/>
      <c r="H31" s="166"/>
      <c r="I31" s="171"/>
    </row>
    <row r="32" spans="1:9" s="159" customFormat="1" ht="38.25">
      <c r="A32" s="228" t="s">
        <v>343</v>
      </c>
      <c r="B32" s="166"/>
      <c r="C32" s="209"/>
      <c r="D32" s="209"/>
      <c r="E32" s="209"/>
      <c r="F32" s="209"/>
      <c r="G32" s="166">
        <v>72</v>
      </c>
      <c r="H32" s="166"/>
      <c r="I32" s="171"/>
    </row>
    <row r="33" spans="1:9" s="159" customFormat="1" ht="12.75">
      <c r="A33" s="228" t="s">
        <v>344</v>
      </c>
      <c r="B33" s="166"/>
      <c r="C33" s="209"/>
      <c r="D33" s="209"/>
      <c r="E33" s="209"/>
      <c r="F33" s="209"/>
      <c r="G33" s="166">
        <v>3</v>
      </c>
      <c r="H33" s="166"/>
      <c r="I33" s="171"/>
    </row>
    <row r="34" spans="1:9" s="159" customFormat="1" ht="25.5">
      <c r="A34" s="228" t="s">
        <v>345</v>
      </c>
      <c r="B34" s="166"/>
      <c r="C34" s="209"/>
      <c r="D34" s="209"/>
      <c r="E34" s="209"/>
      <c r="F34" s="209"/>
      <c r="G34" s="166">
        <v>12</v>
      </c>
      <c r="H34" s="166"/>
      <c r="I34" s="171"/>
    </row>
    <row r="35" spans="1:9" s="159" customFormat="1" ht="12.75">
      <c r="A35" s="228" t="s">
        <v>74</v>
      </c>
      <c r="B35" s="166">
        <f>SUM(C35:F35)</f>
        <v>5</v>
      </c>
      <c r="C35" s="209">
        <v>5</v>
      </c>
      <c r="D35" s="209"/>
      <c r="E35" s="209"/>
      <c r="F35" s="209"/>
      <c r="G35" s="166"/>
      <c r="H35" s="166"/>
      <c r="I35" s="171"/>
    </row>
    <row r="36" spans="1:9" s="159" customFormat="1" ht="12.75">
      <c r="A36" s="208" t="s">
        <v>286</v>
      </c>
      <c r="B36" s="166">
        <f t="shared" si="0"/>
        <v>50</v>
      </c>
      <c r="C36" s="209"/>
      <c r="D36" s="209">
        <v>50</v>
      </c>
      <c r="E36" s="209"/>
      <c r="F36" s="209"/>
      <c r="G36" s="166">
        <v>0</v>
      </c>
      <c r="H36" s="166">
        <v>0</v>
      </c>
      <c r="I36" s="171">
        <v>0</v>
      </c>
    </row>
    <row r="37" spans="1:9" ht="12.75">
      <c r="A37" s="125" t="s">
        <v>157</v>
      </c>
      <c r="B37" s="42">
        <f>SUM(B17)</f>
        <v>941</v>
      </c>
      <c r="C37" s="42">
        <f aca="true" t="shared" si="1" ref="C37:I37">SUM(C17)</f>
        <v>46</v>
      </c>
      <c r="D37" s="42">
        <f t="shared" si="1"/>
        <v>850</v>
      </c>
      <c r="E37" s="42">
        <f t="shared" si="1"/>
        <v>0</v>
      </c>
      <c r="F37" s="42">
        <f t="shared" si="1"/>
        <v>45</v>
      </c>
      <c r="G37" s="42">
        <f t="shared" si="1"/>
        <v>87</v>
      </c>
      <c r="H37" s="42">
        <f t="shared" si="1"/>
        <v>20</v>
      </c>
      <c r="I37" s="42">
        <f t="shared" si="1"/>
        <v>0</v>
      </c>
    </row>
    <row r="38" spans="1:9" ht="12.75">
      <c r="A38" s="563" t="s">
        <v>145</v>
      </c>
      <c r="B38" s="564"/>
      <c r="C38" s="564"/>
      <c r="D38" s="564"/>
      <c r="E38" s="564"/>
      <c r="F38" s="564"/>
      <c r="G38" s="564"/>
      <c r="H38" s="564"/>
      <c r="I38" s="565"/>
    </row>
    <row r="39" spans="1:9" ht="27" customHeight="1">
      <c r="A39" s="278" t="s">
        <v>359</v>
      </c>
      <c r="B39" s="265">
        <f>SUM(C39:F39)</f>
        <v>48</v>
      </c>
      <c r="C39" s="265">
        <v>48</v>
      </c>
      <c r="D39" s="265"/>
      <c r="E39" s="265"/>
      <c r="F39" s="265"/>
      <c r="G39" s="161">
        <v>0</v>
      </c>
      <c r="H39" s="161">
        <v>0</v>
      </c>
      <c r="I39" s="197">
        <v>0</v>
      </c>
    </row>
    <row r="40" spans="1:9" ht="42.75" customHeight="1">
      <c r="A40" s="278" t="s">
        <v>182</v>
      </c>
      <c r="B40" s="266">
        <v>73</v>
      </c>
      <c r="C40" s="266">
        <v>73</v>
      </c>
      <c r="D40" s="266"/>
      <c r="E40" s="266"/>
      <c r="F40" s="266"/>
      <c r="G40" s="160">
        <v>0</v>
      </c>
      <c r="H40" s="160">
        <v>0</v>
      </c>
      <c r="I40" s="198">
        <v>0</v>
      </c>
    </row>
    <row r="41" spans="1:9" ht="24" customHeight="1">
      <c r="A41" s="33" t="s">
        <v>360</v>
      </c>
      <c r="B41" s="29">
        <f>SUM(C41:F41)</f>
        <v>63</v>
      </c>
      <c r="C41" s="30">
        <v>63</v>
      </c>
      <c r="D41" s="30"/>
      <c r="E41" s="30"/>
      <c r="F41" s="30"/>
      <c r="G41" s="161"/>
      <c r="H41" s="161"/>
      <c r="I41" s="197"/>
    </row>
    <row r="42" spans="1:9" ht="24" customHeight="1">
      <c r="A42" s="279" t="s">
        <v>179</v>
      </c>
      <c r="B42" s="29">
        <f>SUM(C42:F42)</f>
        <v>60</v>
      </c>
      <c r="C42" s="30"/>
      <c r="D42" s="30">
        <v>30</v>
      </c>
      <c r="E42" s="30">
        <v>30</v>
      </c>
      <c r="F42" s="30"/>
      <c r="G42" s="161"/>
      <c r="H42" s="161"/>
      <c r="I42" s="197"/>
    </row>
    <row r="43" spans="1:9" ht="25.5">
      <c r="A43" s="130" t="s">
        <v>158</v>
      </c>
      <c r="B43" s="42">
        <f aca="true" t="shared" si="2" ref="B43:I43">SUM(B39:B42)</f>
        <v>244</v>
      </c>
      <c r="C43" s="42">
        <f t="shared" si="2"/>
        <v>184</v>
      </c>
      <c r="D43" s="42">
        <f t="shared" si="2"/>
        <v>30</v>
      </c>
      <c r="E43" s="42">
        <f t="shared" si="2"/>
        <v>30</v>
      </c>
      <c r="F43" s="42">
        <f t="shared" si="2"/>
        <v>0</v>
      </c>
      <c r="G43" s="42">
        <f t="shared" si="2"/>
        <v>0</v>
      </c>
      <c r="H43" s="42">
        <f t="shared" si="2"/>
        <v>0</v>
      </c>
      <c r="I43" s="126">
        <f t="shared" si="2"/>
        <v>0</v>
      </c>
    </row>
    <row r="44" spans="1:9" ht="12.75">
      <c r="A44" s="519" t="s">
        <v>146</v>
      </c>
      <c r="B44" s="470"/>
      <c r="C44" s="470"/>
      <c r="D44" s="470"/>
      <c r="E44" s="470"/>
      <c r="F44" s="470"/>
      <c r="G44" s="470"/>
      <c r="H44" s="470"/>
      <c r="I44" s="520"/>
    </row>
    <row r="45" spans="1:10" ht="37.5" customHeight="1">
      <c r="A45" s="280" t="s">
        <v>338</v>
      </c>
      <c r="B45" s="29">
        <f>SUM(C45:F45)</f>
        <v>252</v>
      </c>
      <c r="C45" s="29">
        <v>252</v>
      </c>
      <c r="D45" s="29"/>
      <c r="E45" s="29"/>
      <c r="F45" s="29"/>
      <c r="G45" s="29">
        <v>0</v>
      </c>
      <c r="H45" s="29">
        <v>0</v>
      </c>
      <c r="I45" s="122">
        <v>0</v>
      </c>
      <c r="J45" s="32"/>
    </row>
    <row r="46" spans="1:10" ht="37.5" customHeight="1">
      <c r="A46" s="282" t="s">
        <v>361</v>
      </c>
      <c r="B46" s="29">
        <f>SUM(C46:F46)</f>
        <v>1033</v>
      </c>
      <c r="C46" s="30"/>
      <c r="D46" s="30"/>
      <c r="E46" s="30">
        <v>600</v>
      </c>
      <c r="F46" s="30">
        <v>433</v>
      </c>
      <c r="G46" s="30"/>
      <c r="H46" s="30"/>
      <c r="I46" s="128"/>
      <c r="J46" s="32"/>
    </row>
    <row r="47" spans="1:10" ht="26.25" customHeight="1">
      <c r="A47" s="283" t="s">
        <v>208</v>
      </c>
      <c r="B47" s="29">
        <v>0</v>
      </c>
      <c r="C47" s="30"/>
      <c r="D47" s="30"/>
      <c r="E47" s="30"/>
      <c r="F47" s="30"/>
      <c r="G47" s="30">
        <v>4000</v>
      </c>
      <c r="H47" s="30">
        <v>4000</v>
      </c>
      <c r="I47" s="128">
        <v>4000</v>
      </c>
      <c r="J47" s="32"/>
    </row>
    <row r="48" spans="1:9" ht="12.75">
      <c r="A48" s="130" t="s">
        <v>159</v>
      </c>
      <c r="B48" s="42">
        <f aca="true" t="shared" si="3" ref="B48:I48">SUM(B45:B47)</f>
        <v>1285</v>
      </c>
      <c r="C48" s="42">
        <f t="shared" si="3"/>
        <v>252</v>
      </c>
      <c r="D48" s="42">
        <f t="shared" si="3"/>
        <v>0</v>
      </c>
      <c r="E48" s="42">
        <f t="shared" si="3"/>
        <v>600</v>
      </c>
      <c r="F48" s="42">
        <f t="shared" si="3"/>
        <v>433</v>
      </c>
      <c r="G48" s="42">
        <f t="shared" si="3"/>
        <v>4000</v>
      </c>
      <c r="H48" s="42">
        <f t="shared" si="3"/>
        <v>4000</v>
      </c>
      <c r="I48" s="126">
        <f t="shared" si="3"/>
        <v>4000</v>
      </c>
    </row>
    <row r="49" spans="1:9" ht="12.75">
      <c r="A49" s="512" t="s">
        <v>147</v>
      </c>
      <c r="B49" s="491"/>
      <c r="C49" s="491"/>
      <c r="D49" s="491"/>
      <c r="E49" s="491"/>
      <c r="F49" s="491"/>
      <c r="G49" s="491"/>
      <c r="H49" s="491"/>
      <c r="I49" s="513"/>
    </row>
    <row r="50" spans="1:9" ht="38.25">
      <c r="A50" s="281" t="s">
        <v>358</v>
      </c>
      <c r="B50" s="286">
        <f>SUM(C50:F50)</f>
        <v>5</v>
      </c>
      <c r="C50" s="286">
        <v>5</v>
      </c>
      <c r="D50" s="169"/>
      <c r="E50" s="169"/>
      <c r="F50" s="169"/>
      <c r="G50" s="284"/>
      <c r="H50" s="284"/>
      <c r="I50" s="284"/>
    </row>
    <row r="51" spans="1:9" ht="63.75">
      <c r="A51" s="287" t="s">
        <v>362</v>
      </c>
      <c r="B51" s="29">
        <f aca="true" t="shared" si="4" ref="B51:B57">SUM(C51:F51)</f>
        <v>14</v>
      </c>
      <c r="C51" s="30"/>
      <c r="D51" s="30"/>
      <c r="E51" s="30">
        <v>8</v>
      </c>
      <c r="F51" s="30">
        <v>6</v>
      </c>
      <c r="G51" s="160">
        <v>0</v>
      </c>
      <c r="H51" s="160">
        <v>0</v>
      </c>
      <c r="I51" s="198">
        <v>0</v>
      </c>
    </row>
    <row r="52" spans="1:9" ht="38.25">
      <c r="A52" s="281" t="s">
        <v>365</v>
      </c>
      <c r="B52" s="29">
        <f>SUM(C52:F52)</f>
        <v>3</v>
      </c>
      <c r="C52" s="161">
        <v>2</v>
      </c>
      <c r="D52" s="161">
        <v>1</v>
      </c>
      <c r="E52" s="30"/>
      <c r="F52" s="30"/>
      <c r="G52" s="161"/>
      <c r="H52" s="161"/>
      <c r="I52" s="197"/>
    </row>
    <row r="53" spans="1:9" ht="51">
      <c r="A53" s="287" t="s">
        <v>366</v>
      </c>
      <c r="B53" s="29">
        <f>SUM(C53:F53)</f>
        <v>18</v>
      </c>
      <c r="C53" s="161"/>
      <c r="D53" s="161"/>
      <c r="E53" s="161">
        <v>10</v>
      </c>
      <c r="F53" s="161">
        <v>8</v>
      </c>
      <c r="G53" s="30"/>
      <c r="H53" s="30"/>
      <c r="I53" s="128"/>
    </row>
    <row r="54" spans="1:11" ht="25.5">
      <c r="A54" s="133" t="s">
        <v>289</v>
      </c>
      <c r="B54" s="29">
        <f t="shared" si="4"/>
        <v>230</v>
      </c>
      <c r="C54" s="36">
        <v>65</v>
      </c>
      <c r="D54" s="36">
        <v>55</v>
      </c>
      <c r="E54" s="36">
        <v>55</v>
      </c>
      <c r="F54" s="36">
        <v>55</v>
      </c>
      <c r="G54" s="160">
        <v>0</v>
      </c>
      <c r="H54" s="160">
        <v>0</v>
      </c>
      <c r="I54" s="198">
        <v>0</v>
      </c>
      <c r="K54" s="32"/>
    </row>
    <row r="55" spans="1:9" ht="27" customHeight="1">
      <c r="A55" s="133" t="s">
        <v>290</v>
      </c>
      <c r="B55" s="29">
        <f t="shared" si="4"/>
        <v>0</v>
      </c>
      <c r="C55" s="37"/>
      <c r="D55" s="37"/>
      <c r="E55" s="37"/>
      <c r="F55" s="37"/>
      <c r="G55" s="160">
        <v>0</v>
      </c>
      <c r="H55" s="160">
        <v>0</v>
      </c>
      <c r="I55" s="198">
        <v>0</v>
      </c>
    </row>
    <row r="56" spans="1:9" ht="25.5">
      <c r="A56" s="133" t="s">
        <v>291</v>
      </c>
      <c r="B56" s="29">
        <f t="shared" si="4"/>
        <v>0</v>
      </c>
      <c r="C56" s="37"/>
      <c r="D56" s="37"/>
      <c r="E56" s="37"/>
      <c r="F56" s="37"/>
      <c r="G56" s="160">
        <v>0</v>
      </c>
      <c r="H56" s="160">
        <v>0</v>
      </c>
      <c r="I56" s="198">
        <v>0</v>
      </c>
    </row>
    <row r="57" spans="1:9" ht="21.75">
      <c r="A57" s="257" t="s">
        <v>322</v>
      </c>
      <c r="B57" s="29">
        <f t="shared" si="4"/>
        <v>450</v>
      </c>
      <c r="C57" s="37">
        <v>113</v>
      </c>
      <c r="D57" s="37">
        <v>112</v>
      </c>
      <c r="E57" s="37">
        <v>113</v>
      </c>
      <c r="F57" s="37">
        <v>112</v>
      </c>
      <c r="G57" s="160">
        <v>0</v>
      </c>
      <c r="H57" s="160">
        <v>0</v>
      </c>
      <c r="I57" s="198">
        <v>0</v>
      </c>
    </row>
    <row r="58" spans="1:10" ht="12.75">
      <c r="A58" s="130" t="s">
        <v>161</v>
      </c>
      <c r="B58" s="42">
        <f>SUM(B50:B57)</f>
        <v>720</v>
      </c>
      <c r="C58" s="42">
        <f>SUM(C50:C57)</f>
        <v>185</v>
      </c>
      <c r="D58" s="42">
        <f>SUM(D50:D57)</f>
        <v>168</v>
      </c>
      <c r="E58" s="42">
        <f>SUM(E50:E57)</f>
        <v>186</v>
      </c>
      <c r="F58" s="42">
        <f>SUM(F50:F57)</f>
        <v>181</v>
      </c>
      <c r="G58" s="42">
        <f>SUM(G51:G56)</f>
        <v>0</v>
      </c>
      <c r="H58" s="42">
        <f>SUM(H51:H56)</f>
        <v>0</v>
      </c>
      <c r="I58" s="126">
        <f>SUM(I51:I56)</f>
        <v>0</v>
      </c>
      <c r="J58" s="46"/>
    </row>
    <row r="59" spans="1:9" s="212" customFormat="1" ht="13.5" thickBot="1">
      <c r="A59" s="214" t="s">
        <v>160</v>
      </c>
      <c r="B59" s="215">
        <f>SUM(B15+B37+B43+B48+B58)</f>
        <v>3190</v>
      </c>
      <c r="C59" s="215"/>
      <c r="D59" s="215"/>
      <c r="E59" s="215"/>
      <c r="F59" s="215"/>
      <c r="G59" s="215">
        <f>SUM(G15+G37+G43+G48+G58)</f>
        <v>4087</v>
      </c>
      <c r="H59" s="215">
        <f>SUM(H15+H37+H43+H48+H58)</f>
        <v>4020</v>
      </c>
      <c r="I59" s="216">
        <f>SUM(I15+I37+I43+I48+I58)</f>
        <v>4000</v>
      </c>
    </row>
    <row r="60" spans="1:9" ht="18.75" customHeight="1">
      <c r="A60" s="175" t="s">
        <v>293</v>
      </c>
      <c r="B60" s="176">
        <f aca="true" t="shared" si="5" ref="B60:I60">SUM(B59)</f>
        <v>3190</v>
      </c>
      <c r="C60" s="176">
        <f t="shared" si="5"/>
        <v>0</v>
      </c>
      <c r="D60" s="176">
        <f t="shared" si="5"/>
        <v>0</v>
      </c>
      <c r="E60" s="176">
        <f t="shared" si="5"/>
        <v>0</v>
      </c>
      <c r="F60" s="176">
        <f t="shared" si="5"/>
        <v>0</v>
      </c>
      <c r="G60" s="176">
        <f t="shared" si="5"/>
        <v>4087</v>
      </c>
      <c r="H60" s="176">
        <f t="shared" si="5"/>
        <v>4020</v>
      </c>
      <c r="I60" s="177">
        <f t="shared" si="5"/>
        <v>4000</v>
      </c>
    </row>
    <row r="61" spans="1:13" ht="12.75">
      <c r="A61" s="200" t="s">
        <v>273</v>
      </c>
      <c r="B61" s="178">
        <f aca="true" t="shared" si="6" ref="B61:I61">SUM(B54:B57)</f>
        <v>680</v>
      </c>
      <c r="C61" s="178">
        <f t="shared" si="6"/>
        <v>178</v>
      </c>
      <c r="D61" s="178">
        <f t="shared" si="6"/>
        <v>167</v>
      </c>
      <c r="E61" s="178">
        <f t="shared" si="6"/>
        <v>168</v>
      </c>
      <c r="F61" s="178">
        <f t="shared" si="6"/>
        <v>167</v>
      </c>
      <c r="G61" s="178">
        <f t="shared" si="6"/>
        <v>0</v>
      </c>
      <c r="H61" s="178">
        <f t="shared" si="6"/>
        <v>0</v>
      </c>
      <c r="I61" s="201">
        <f t="shared" si="6"/>
        <v>0</v>
      </c>
      <c r="J61" s="152"/>
      <c r="K61" s="152"/>
      <c r="L61" s="152"/>
      <c r="M61" s="8"/>
    </row>
    <row r="62" spans="1:13" ht="2.25" customHeight="1">
      <c r="A62" s="202"/>
      <c r="B62" s="179"/>
      <c r="C62" s="179"/>
      <c r="D62" s="179"/>
      <c r="E62" s="179"/>
      <c r="F62" s="179"/>
      <c r="G62" s="179"/>
      <c r="H62" s="179"/>
      <c r="I62" s="188"/>
      <c r="J62" s="152"/>
      <c r="K62" s="152"/>
      <c r="L62" s="152"/>
      <c r="M62" s="8"/>
    </row>
    <row r="63" spans="1:13" ht="15.75" customHeight="1" thickBot="1">
      <c r="A63" s="174" t="s">
        <v>275</v>
      </c>
      <c r="B63" s="173">
        <f aca="true" t="shared" si="7" ref="B63:I63">SUM(B15+B37+B43+B48+B58)-B54-B55-B56-B57</f>
        <v>2510</v>
      </c>
      <c r="C63" s="173">
        <f t="shared" si="7"/>
        <v>489</v>
      </c>
      <c r="D63" s="173">
        <f t="shared" si="7"/>
        <v>881</v>
      </c>
      <c r="E63" s="173">
        <f t="shared" si="7"/>
        <v>648</v>
      </c>
      <c r="F63" s="173">
        <f t="shared" si="7"/>
        <v>492</v>
      </c>
      <c r="G63" s="173">
        <f t="shared" si="7"/>
        <v>4087</v>
      </c>
      <c r="H63" s="173">
        <f t="shared" si="7"/>
        <v>4020</v>
      </c>
      <c r="I63" s="203">
        <f t="shared" si="7"/>
        <v>4000</v>
      </c>
      <c r="J63" s="152"/>
      <c r="K63" s="152"/>
      <c r="L63" s="152"/>
      <c r="M63" s="8"/>
    </row>
    <row r="64" spans="1:9" ht="18.75" thickBot="1">
      <c r="A64" s="514" t="s">
        <v>278</v>
      </c>
      <c r="B64" s="515"/>
      <c r="C64" s="515"/>
      <c r="D64" s="515"/>
      <c r="E64" s="515"/>
      <c r="F64" s="515"/>
      <c r="G64" s="515"/>
      <c r="H64" s="515"/>
      <c r="I64" s="516"/>
    </row>
    <row r="65" spans="1:9" ht="12.75">
      <c r="A65" s="527" t="s">
        <v>151</v>
      </c>
      <c r="B65" s="501"/>
      <c r="C65" s="501"/>
      <c r="D65" s="501"/>
      <c r="E65" s="501"/>
      <c r="F65" s="501"/>
      <c r="G65" s="501"/>
      <c r="H65" s="501"/>
      <c r="I65" s="528"/>
    </row>
    <row r="66" spans="1:9" ht="12.75">
      <c r="A66" s="519" t="s">
        <v>144</v>
      </c>
      <c r="B66" s="470"/>
      <c r="C66" s="470"/>
      <c r="D66" s="470"/>
      <c r="E66" s="470"/>
      <c r="F66" s="470"/>
      <c r="G66" s="470"/>
      <c r="H66" s="470"/>
      <c r="I66" s="520"/>
    </row>
    <row r="67" spans="1:9" ht="25.5">
      <c r="A67" s="131" t="s">
        <v>303</v>
      </c>
      <c r="B67" s="29">
        <f>SUM(C67:F67)</f>
        <v>10</v>
      </c>
      <c r="C67" s="29"/>
      <c r="D67" s="29">
        <v>10</v>
      </c>
      <c r="E67" s="29"/>
      <c r="F67" s="29"/>
      <c r="G67" s="160">
        <v>0</v>
      </c>
      <c r="H67" s="160">
        <v>0</v>
      </c>
      <c r="I67" s="198">
        <v>0</v>
      </c>
    </row>
    <row r="68" spans="1:9" ht="12.75">
      <c r="A68" s="130" t="s">
        <v>157</v>
      </c>
      <c r="B68" s="42">
        <f>SUM(B67)</f>
        <v>10</v>
      </c>
      <c r="C68" s="42"/>
      <c r="D68" s="42"/>
      <c r="E68" s="42"/>
      <c r="F68" s="42"/>
      <c r="G68" s="42">
        <f>SUM(G67)</f>
        <v>0</v>
      </c>
      <c r="H68" s="42">
        <f>SUM(H67)</f>
        <v>0</v>
      </c>
      <c r="I68" s="126">
        <f>SUM(I67)</f>
        <v>0</v>
      </c>
    </row>
    <row r="69" spans="1:9" ht="16.5" thickBot="1">
      <c r="A69" s="134" t="s">
        <v>160</v>
      </c>
      <c r="B69" s="57">
        <f>SUM(B68)</f>
        <v>10</v>
      </c>
      <c r="C69" s="57"/>
      <c r="D69" s="57"/>
      <c r="E69" s="57"/>
      <c r="F69" s="57"/>
      <c r="G69" s="57">
        <f aca="true" t="shared" si="8" ref="G69:I71">SUM(G68)</f>
        <v>0</v>
      </c>
      <c r="H69" s="57">
        <f t="shared" si="8"/>
        <v>0</v>
      </c>
      <c r="I69" s="135">
        <f t="shared" si="8"/>
        <v>0</v>
      </c>
    </row>
    <row r="70" spans="1:9" ht="17.25" thickBot="1">
      <c r="A70" s="175" t="s">
        <v>294</v>
      </c>
      <c r="B70" s="176">
        <f>SUM(B69)</f>
        <v>10</v>
      </c>
      <c r="C70" s="176"/>
      <c r="D70" s="176"/>
      <c r="E70" s="176"/>
      <c r="F70" s="176"/>
      <c r="G70" s="176">
        <f t="shared" si="8"/>
        <v>0</v>
      </c>
      <c r="H70" s="176">
        <f t="shared" si="8"/>
        <v>0</v>
      </c>
      <c r="I70" s="177">
        <f t="shared" si="8"/>
        <v>0</v>
      </c>
    </row>
    <row r="71" spans="1:9" ht="12.75">
      <c r="A71" s="181" t="s">
        <v>272</v>
      </c>
      <c r="B71" s="182">
        <f>SUM(B70)</f>
        <v>10</v>
      </c>
      <c r="C71" s="182"/>
      <c r="D71" s="182"/>
      <c r="E71" s="182"/>
      <c r="F71" s="182"/>
      <c r="G71" s="182">
        <f t="shared" si="8"/>
        <v>0</v>
      </c>
      <c r="H71" s="182">
        <f t="shared" si="8"/>
        <v>0</v>
      </c>
      <c r="I71" s="204">
        <f t="shared" si="8"/>
        <v>0</v>
      </c>
    </row>
    <row r="72" spans="1:9" ht="4.5" customHeight="1" thickBot="1">
      <c r="A72" s="150"/>
      <c r="B72" s="183"/>
      <c r="C72" s="180"/>
      <c r="D72" s="180"/>
      <c r="E72" s="180"/>
      <c r="F72" s="180"/>
      <c r="G72" s="180"/>
      <c r="H72" s="184"/>
      <c r="I72" s="185"/>
    </row>
    <row r="73" spans="1:9" ht="18.75" thickBot="1">
      <c r="A73" s="514" t="s">
        <v>279</v>
      </c>
      <c r="B73" s="515"/>
      <c r="C73" s="515"/>
      <c r="D73" s="515"/>
      <c r="E73" s="515"/>
      <c r="F73" s="515"/>
      <c r="G73" s="515"/>
      <c r="H73" s="515"/>
      <c r="I73" s="516"/>
    </row>
    <row r="74" spans="1:9" ht="12.75">
      <c r="A74" s="512" t="s">
        <v>151</v>
      </c>
      <c r="B74" s="491"/>
      <c r="C74" s="491"/>
      <c r="D74" s="491"/>
      <c r="E74" s="491"/>
      <c r="F74" s="491"/>
      <c r="G74" s="491"/>
      <c r="H74" s="491"/>
      <c r="I74" s="513"/>
    </row>
    <row r="75" spans="1:9" ht="12.75">
      <c r="A75" s="519" t="s">
        <v>144</v>
      </c>
      <c r="B75" s="470"/>
      <c r="C75" s="470"/>
      <c r="D75" s="470"/>
      <c r="E75" s="470"/>
      <c r="F75" s="470"/>
      <c r="G75" s="470"/>
      <c r="H75" s="470"/>
      <c r="I75" s="520"/>
    </row>
    <row r="76" spans="1:9" ht="12.75">
      <c r="A76" s="205" t="s">
        <v>80</v>
      </c>
      <c r="B76" s="29">
        <f>SUM(C76:F76)</f>
        <v>13</v>
      </c>
      <c r="C76" s="163"/>
      <c r="D76" s="163">
        <v>13</v>
      </c>
      <c r="E76" s="163"/>
      <c r="F76" s="163"/>
      <c r="G76" s="160">
        <v>0</v>
      </c>
      <c r="H76" s="160">
        <v>0</v>
      </c>
      <c r="I76" s="198">
        <v>0</v>
      </c>
    </row>
    <row r="77" spans="1:9" ht="12.75">
      <c r="A77" s="205" t="s">
        <v>81</v>
      </c>
      <c r="B77" s="29">
        <f>SUM(C77:F77)</f>
        <v>46</v>
      </c>
      <c r="C77" s="163"/>
      <c r="D77" s="163">
        <v>46</v>
      </c>
      <c r="E77" s="163"/>
      <c r="F77" s="163"/>
      <c r="G77" s="160">
        <v>0</v>
      </c>
      <c r="H77" s="160">
        <v>0</v>
      </c>
      <c r="I77" s="198">
        <v>0</v>
      </c>
    </row>
    <row r="78" spans="1:9" ht="12.75">
      <c r="A78" s="205" t="s">
        <v>82</v>
      </c>
      <c r="B78" s="29">
        <f>SUM(C78:F78)</f>
        <v>13</v>
      </c>
      <c r="C78" s="163"/>
      <c r="D78" s="163">
        <v>13</v>
      </c>
      <c r="E78" s="163"/>
      <c r="F78" s="163"/>
      <c r="G78" s="160">
        <v>0</v>
      </c>
      <c r="H78" s="160">
        <v>0</v>
      </c>
      <c r="I78" s="198">
        <v>0</v>
      </c>
    </row>
    <row r="79" spans="1:9" ht="12.75">
      <c r="A79" s="205" t="s">
        <v>83</v>
      </c>
      <c r="B79" s="29">
        <f>SUM(C79:F79)</f>
        <v>28</v>
      </c>
      <c r="C79" s="29"/>
      <c r="D79" s="29">
        <v>28</v>
      </c>
      <c r="E79" s="29"/>
      <c r="F79" s="29"/>
      <c r="G79" s="160">
        <v>0</v>
      </c>
      <c r="H79" s="160">
        <v>0</v>
      </c>
      <c r="I79" s="198">
        <v>0</v>
      </c>
    </row>
    <row r="80" spans="1:9" ht="12.75">
      <c r="A80" s="136" t="s">
        <v>157</v>
      </c>
      <c r="B80" s="65">
        <f aca="true" t="shared" si="9" ref="B80:I80">SUM(B76:B79)</f>
        <v>100</v>
      </c>
      <c r="C80" s="65">
        <f t="shared" si="9"/>
        <v>0</v>
      </c>
      <c r="D80" s="65">
        <f t="shared" si="9"/>
        <v>100</v>
      </c>
      <c r="E80" s="65">
        <f t="shared" si="9"/>
        <v>0</v>
      </c>
      <c r="F80" s="65">
        <f t="shared" si="9"/>
        <v>0</v>
      </c>
      <c r="G80" s="65">
        <f t="shared" si="9"/>
        <v>0</v>
      </c>
      <c r="H80" s="65">
        <f t="shared" si="9"/>
        <v>0</v>
      </c>
      <c r="I80" s="145">
        <f t="shared" si="9"/>
        <v>0</v>
      </c>
    </row>
    <row r="81" spans="1:9" ht="12.75">
      <c r="A81" s="512" t="s">
        <v>146</v>
      </c>
      <c r="B81" s="491"/>
      <c r="C81" s="491"/>
      <c r="D81" s="491"/>
      <c r="E81" s="491"/>
      <c r="F81" s="491"/>
      <c r="G81" s="491"/>
      <c r="H81" s="491"/>
      <c r="I81" s="513"/>
    </row>
    <row r="82" spans="1:10" ht="39" customHeight="1">
      <c r="A82" s="129" t="s">
        <v>187</v>
      </c>
      <c r="B82" s="29">
        <f>SUM(C82:F82)</f>
        <v>940</v>
      </c>
      <c r="C82" s="30"/>
      <c r="D82" s="30">
        <v>300</v>
      </c>
      <c r="E82" s="30">
        <v>400</v>
      </c>
      <c r="F82" s="30">
        <v>240</v>
      </c>
      <c r="G82" s="30">
        <v>2250</v>
      </c>
      <c r="H82" s="30">
        <v>0</v>
      </c>
      <c r="I82" s="128">
        <v>0</v>
      </c>
      <c r="J82" s="32"/>
    </row>
    <row r="83" spans="1:9" ht="12.75">
      <c r="A83" s="130" t="s">
        <v>159</v>
      </c>
      <c r="B83" s="42">
        <f aca="true" t="shared" si="10" ref="B83:I83">SUM(B82)</f>
        <v>940</v>
      </c>
      <c r="C83" s="42">
        <f t="shared" si="10"/>
        <v>0</v>
      </c>
      <c r="D83" s="42">
        <f t="shared" si="10"/>
        <v>300</v>
      </c>
      <c r="E83" s="42">
        <f t="shared" si="10"/>
        <v>400</v>
      </c>
      <c r="F83" s="42">
        <f t="shared" si="10"/>
        <v>240</v>
      </c>
      <c r="G83" s="42">
        <f t="shared" si="10"/>
        <v>2250</v>
      </c>
      <c r="H83" s="42">
        <f t="shared" si="10"/>
        <v>0</v>
      </c>
      <c r="I83" s="126">
        <f t="shared" si="10"/>
        <v>0</v>
      </c>
    </row>
    <row r="84" spans="1:9" ht="12.75">
      <c r="A84" s="512" t="s">
        <v>147</v>
      </c>
      <c r="B84" s="491"/>
      <c r="C84" s="491"/>
      <c r="D84" s="491"/>
      <c r="E84" s="491"/>
      <c r="F84" s="491"/>
      <c r="G84" s="491"/>
      <c r="H84" s="491"/>
      <c r="I84" s="513"/>
    </row>
    <row r="85" spans="1:9" ht="40.5" customHeight="1">
      <c r="A85" s="281" t="s">
        <v>364</v>
      </c>
      <c r="B85" s="29">
        <f>SUM(C85:F85)</f>
        <v>38</v>
      </c>
      <c r="C85" s="30"/>
      <c r="D85" s="30">
        <v>20</v>
      </c>
      <c r="E85" s="30">
        <v>10</v>
      </c>
      <c r="F85" s="30">
        <v>8</v>
      </c>
      <c r="G85" s="30"/>
      <c r="H85" s="160">
        <v>0</v>
      </c>
      <c r="I85" s="198">
        <v>0</v>
      </c>
    </row>
    <row r="86" spans="1:9" ht="40.5" customHeight="1">
      <c r="A86" s="282" t="s">
        <v>363</v>
      </c>
      <c r="B86" s="29">
        <f>SUM(C86:F86)</f>
        <v>22</v>
      </c>
      <c r="C86" s="30"/>
      <c r="D86" s="30">
        <v>11</v>
      </c>
      <c r="E86" s="30">
        <v>6</v>
      </c>
      <c r="F86" s="30">
        <v>5</v>
      </c>
      <c r="G86" s="30"/>
      <c r="H86" s="160"/>
      <c r="I86" s="198"/>
    </row>
    <row r="87" spans="1:13" ht="12.75">
      <c r="A87" s="130" t="s">
        <v>161</v>
      </c>
      <c r="B87" s="42">
        <f aca="true" t="shared" si="11" ref="B87:I87">SUM(B85:B86)</f>
        <v>60</v>
      </c>
      <c r="C87" s="42">
        <f t="shared" si="11"/>
        <v>0</v>
      </c>
      <c r="D87" s="42">
        <f t="shared" si="11"/>
        <v>31</v>
      </c>
      <c r="E87" s="42">
        <f t="shared" si="11"/>
        <v>16</v>
      </c>
      <c r="F87" s="42">
        <f t="shared" si="11"/>
        <v>13</v>
      </c>
      <c r="G87" s="42">
        <f t="shared" si="11"/>
        <v>0</v>
      </c>
      <c r="H87" s="42">
        <f t="shared" si="11"/>
        <v>0</v>
      </c>
      <c r="I87" s="126">
        <f t="shared" si="11"/>
        <v>0</v>
      </c>
      <c r="M87" t="s">
        <v>213</v>
      </c>
    </row>
    <row r="88" spans="1:9" ht="16.5" thickBot="1">
      <c r="A88" s="134" t="s">
        <v>160</v>
      </c>
      <c r="B88" s="57">
        <f>SUM(B80+B83+B87)</f>
        <v>1100</v>
      </c>
      <c r="C88" s="57">
        <f aca="true" t="shared" si="12" ref="C88:I88">SUM(C80+C83+C87)</f>
        <v>0</v>
      </c>
      <c r="D88" s="57">
        <f t="shared" si="12"/>
        <v>431</v>
      </c>
      <c r="E88" s="57">
        <f t="shared" si="12"/>
        <v>416</v>
      </c>
      <c r="F88" s="57">
        <f t="shared" si="12"/>
        <v>253</v>
      </c>
      <c r="G88" s="57">
        <f t="shared" si="12"/>
        <v>2250</v>
      </c>
      <c r="H88" s="57">
        <f t="shared" si="12"/>
        <v>0</v>
      </c>
      <c r="I88" s="57">
        <f t="shared" si="12"/>
        <v>0</v>
      </c>
    </row>
    <row r="89" spans="1:9" ht="18" customHeight="1" thickBot="1">
      <c r="A89" s="58" t="s">
        <v>295</v>
      </c>
      <c r="B89" s="61">
        <f aca="true" t="shared" si="13" ref="B89:I90">SUM(B88)</f>
        <v>1100</v>
      </c>
      <c r="C89" s="61">
        <f aca="true" t="shared" si="14" ref="C89:F90">SUM(C88)</f>
        <v>0</v>
      </c>
      <c r="D89" s="61">
        <f t="shared" si="14"/>
        <v>431</v>
      </c>
      <c r="E89" s="61">
        <f t="shared" si="14"/>
        <v>416</v>
      </c>
      <c r="F89" s="61">
        <f t="shared" si="14"/>
        <v>253</v>
      </c>
      <c r="G89" s="61">
        <f t="shared" si="13"/>
        <v>2250</v>
      </c>
      <c r="H89" s="61">
        <f t="shared" si="13"/>
        <v>0</v>
      </c>
      <c r="I89" s="62">
        <f t="shared" si="13"/>
        <v>0</v>
      </c>
    </row>
    <row r="90" spans="1:13" ht="13.5" thickBot="1">
      <c r="A90" s="181" t="s">
        <v>275</v>
      </c>
      <c r="B90" s="186">
        <f t="shared" si="13"/>
        <v>1100</v>
      </c>
      <c r="C90" s="186">
        <f t="shared" si="14"/>
        <v>0</v>
      </c>
      <c r="D90" s="186">
        <f t="shared" si="14"/>
        <v>431</v>
      </c>
      <c r="E90" s="186">
        <f t="shared" si="14"/>
        <v>416</v>
      </c>
      <c r="F90" s="186">
        <f t="shared" si="14"/>
        <v>253</v>
      </c>
      <c r="G90" s="186">
        <f t="shared" si="13"/>
        <v>2250</v>
      </c>
      <c r="H90" s="186">
        <f t="shared" si="13"/>
        <v>0</v>
      </c>
      <c r="I90" s="187">
        <f t="shared" si="13"/>
        <v>0</v>
      </c>
      <c r="J90" s="152"/>
      <c r="K90" s="152"/>
      <c r="L90" s="152"/>
      <c r="M90" s="8"/>
    </row>
    <row r="91" spans="1:9" ht="16.5" thickBot="1">
      <c r="A91" s="541" t="s">
        <v>280</v>
      </c>
      <c r="B91" s="542"/>
      <c r="C91" s="542"/>
      <c r="D91" s="542"/>
      <c r="E91" s="542"/>
      <c r="F91" s="542"/>
      <c r="G91" s="542"/>
      <c r="H91" s="542"/>
      <c r="I91" s="543"/>
    </row>
    <row r="92" spans="1:9" ht="12.75">
      <c r="A92" s="527" t="s">
        <v>151</v>
      </c>
      <c r="B92" s="501"/>
      <c r="C92" s="501"/>
      <c r="D92" s="501"/>
      <c r="E92" s="501"/>
      <c r="F92" s="501"/>
      <c r="G92" s="501"/>
      <c r="H92" s="501"/>
      <c r="I92" s="528"/>
    </row>
    <row r="93" spans="1:9" ht="12.75">
      <c r="A93" s="512" t="s">
        <v>144</v>
      </c>
      <c r="B93" s="491"/>
      <c r="C93" s="491"/>
      <c r="D93" s="491"/>
      <c r="E93" s="491"/>
      <c r="F93" s="491"/>
      <c r="G93" s="491"/>
      <c r="H93" s="491"/>
      <c r="I93" s="513"/>
    </row>
    <row r="94" spans="1:9" ht="12.75">
      <c r="A94" s="11" t="s">
        <v>320</v>
      </c>
      <c r="B94" s="29">
        <f aca="true" t="shared" si="15" ref="B94:B99">SUM(C94:F94)</f>
        <v>250</v>
      </c>
      <c r="C94" s="244">
        <v>250</v>
      </c>
      <c r="D94" s="244"/>
      <c r="E94" s="244"/>
      <c r="F94" s="244"/>
      <c r="G94" s="161">
        <v>0</v>
      </c>
      <c r="H94" s="161">
        <v>0</v>
      </c>
      <c r="I94" s="197">
        <v>0</v>
      </c>
    </row>
    <row r="95" spans="1:9" ht="12.75">
      <c r="A95" s="11" t="s">
        <v>321</v>
      </c>
      <c r="B95" s="29">
        <f t="shared" si="15"/>
        <v>10</v>
      </c>
      <c r="C95" s="163"/>
      <c r="D95" s="163">
        <v>10</v>
      </c>
      <c r="E95" s="163"/>
      <c r="F95" s="163"/>
      <c r="G95" s="160">
        <v>0</v>
      </c>
      <c r="H95" s="160">
        <v>0</v>
      </c>
      <c r="I95" s="198">
        <v>0</v>
      </c>
    </row>
    <row r="96" spans="1:9" ht="12.75">
      <c r="A96" s="11" t="s">
        <v>319</v>
      </c>
      <c r="B96" s="29">
        <f t="shared" si="15"/>
        <v>10</v>
      </c>
      <c r="C96" s="163"/>
      <c r="D96" s="163">
        <v>10</v>
      </c>
      <c r="E96" s="163"/>
      <c r="F96" s="163"/>
      <c r="G96" s="160">
        <v>0</v>
      </c>
      <c r="H96" s="160">
        <v>0</v>
      </c>
      <c r="I96" s="198">
        <v>0</v>
      </c>
    </row>
    <row r="97" spans="1:9" ht="12.75">
      <c r="A97" s="11" t="s">
        <v>305</v>
      </c>
      <c r="B97" s="29">
        <f t="shared" si="15"/>
        <v>6</v>
      </c>
      <c r="C97" s="163"/>
      <c r="D97" s="163">
        <v>6</v>
      </c>
      <c r="E97" s="163"/>
      <c r="F97" s="163"/>
      <c r="G97" s="160">
        <v>0</v>
      </c>
      <c r="H97" s="160">
        <v>0</v>
      </c>
      <c r="I97" s="198">
        <v>0</v>
      </c>
    </row>
    <row r="98" spans="1:9" ht="12.75">
      <c r="A98" s="11" t="s">
        <v>84</v>
      </c>
      <c r="B98" s="29">
        <f t="shared" si="15"/>
        <v>26</v>
      </c>
      <c r="C98" s="163"/>
      <c r="D98" s="163"/>
      <c r="E98" s="163">
        <v>26</v>
      </c>
      <c r="F98" s="163"/>
      <c r="G98" s="160"/>
      <c r="H98" s="160"/>
      <c r="I98" s="198"/>
    </row>
    <row r="99" spans="1:9" ht="12.75">
      <c r="A99" s="11" t="s">
        <v>281</v>
      </c>
      <c r="B99" s="29">
        <f t="shared" si="15"/>
        <v>48</v>
      </c>
      <c r="C99" s="163"/>
      <c r="D99" s="163"/>
      <c r="E99" s="163"/>
      <c r="F99" s="163">
        <v>48</v>
      </c>
      <c r="G99" s="160">
        <v>0</v>
      </c>
      <c r="H99" s="160">
        <v>0</v>
      </c>
      <c r="I99" s="198">
        <v>0</v>
      </c>
    </row>
    <row r="100" spans="1:9" ht="12.75">
      <c r="A100" s="130" t="s">
        <v>157</v>
      </c>
      <c r="B100" s="42">
        <f>SUM(B94:B99)</f>
        <v>350</v>
      </c>
      <c r="C100" s="42">
        <f>SUM(C94:C99)</f>
        <v>250</v>
      </c>
      <c r="D100" s="42">
        <f>SUM(D94:D99)</f>
        <v>26</v>
      </c>
      <c r="E100" s="42">
        <f>SUM(E94:E99)</f>
        <v>26</v>
      </c>
      <c r="F100" s="42">
        <f>SUM(F94:F99)</f>
        <v>48</v>
      </c>
      <c r="G100" s="42">
        <f>SUM(G94)</f>
        <v>0</v>
      </c>
      <c r="H100" s="42">
        <f>SUM(H94)</f>
        <v>0</v>
      </c>
      <c r="I100" s="126">
        <f>SUM(I94)</f>
        <v>0</v>
      </c>
    </row>
    <row r="101" spans="1:9" ht="15.75">
      <c r="A101" s="137" t="s">
        <v>160</v>
      </c>
      <c r="B101" s="43">
        <f aca="true" t="shared" si="16" ref="B101:I102">SUM(B100)</f>
        <v>350</v>
      </c>
      <c r="C101" s="43">
        <f aca="true" t="shared" si="17" ref="C101:F103">SUM(C100)</f>
        <v>250</v>
      </c>
      <c r="D101" s="43">
        <f t="shared" si="17"/>
        <v>26</v>
      </c>
      <c r="E101" s="43">
        <f t="shared" si="17"/>
        <v>26</v>
      </c>
      <c r="F101" s="43">
        <f t="shared" si="17"/>
        <v>48</v>
      </c>
      <c r="G101" s="43">
        <f t="shared" si="16"/>
        <v>0</v>
      </c>
      <c r="H101" s="43">
        <f t="shared" si="16"/>
        <v>0</v>
      </c>
      <c r="I101" s="138">
        <f t="shared" si="16"/>
        <v>0</v>
      </c>
    </row>
    <row r="102" spans="1:9" ht="17.25" thickBot="1">
      <c r="A102" s="139" t="s">
        <v>296</v>
      </c>
      <c r="B102" s="50">
        <f t="shared" si="16"/>
        <v>350</v>
      </c>
      <c r="C102" s="50">
        <f t="shared" si="17"/>
        <v>250</v>
      </c>
      <c r="D102" s="50">
        <f t="shared" si="17"/>
        <v>26</v>
      </c>
      <c r="E102" s="50">
        <f t="shared" si="17"/>
        <v>26</v>
      </c>
      <c r="F102" s="50">
        <f t="shared" si="17"/>
        <v>48</v>
      </c>
      <c r="G102" s="50">
        <f t="shared" si="16"/>
        <v>0</v>
      </c>
      <c r="H102" s="50">
        <f t="shared" si="16"/>
        <v>0</v>
      </c>
      <c r="I102" s="140">
        <f t="shared" si="16"/>
        <v>0</v>
      </c>
    </row>
    <row r="103" spans="1:9" ht="16.5" customHeight="1" thickBot="1">
      <c r="A103" s="181" t="s">
        <v>275</v>
      </c>
      <c r="B103" s="186">
        <f>SUM(B102)</f>
        <v>350</v>
      </c>
      <c r="C103" s="186">
        <f t="shared" si="17"/>
        <v>250</v>
      </c>
      <c r="D103" s="186">
        <f t="shared" si="17"/>
        <v>26</v>
      </c>
      <c r="E103" s="186">
        <f t="shared" si="17"/>
        <v>26</v>
      </c>
      <c r="F103" s="186">
        <f t="shared" si="17"/>
        <v>48</v>
      </c>
      <c r="G103" s="186">
        <f>SUM(G102)</f>
        <v>0</v>
      </c>
      <c r="H103" s="186">
        <f>SUM(H102)</f>
        <v>0</v>
      </c>
      <c r="I103" s="187">
        <f>SUM(I102)</f>
        <v>0</v>
      </c>
    </row>
    <row r="104" spans="1:9" s="1" customFormat="1" ht="18.75" thickBot="1">
      <c r="A104" s="514" t="s">
        <v>216</v>
      </c>
      <c r="B104" s="515"/>
      <c r="C104" s="515"/>
      <c r="D104" s="515"/>
      <c r="E104" s="515"/>
      <c r="F104" s="515"/>
      <c r="G104" s="515"/>
      <c r="H104" s="515"/>
      <c r="I104" s="516"/>
    </row>
    <row r="105" spans="1:9" ht="12.75">
      <c r="A105" s="534" t="s">
        <v>140</v>
      </c>
      <c r="B105" s="472"/>
      <c r="C105" s="472"/>
      <c r="D105" s="472"/>
      <c r="E105" s="472"/>
      <c r="F105" s="472"/>
      <c r="G105" s="472"/>
      <c r="H105" s="472"/>
      <c r="I105" s="535"/>
    </row>
    <row r="106" spans="1:9" ht="25.5">
      <c r="A106" s="141" t="s">
        <v>201</v>
      </c>
      <c r="B106" s="29">
        <f>SUM(C106:F106)</f>
        <v>458</v>
      </c>
      <c r="C106" s="164"/>
      <c r="D106" s="164">
        <v>458</v>
      </c>
      <c r="E106" s="164"/>
      <c r="F106" s="164"/>
      <c r="G106" s="160">
        <v>0</v>
      </c>
      <c r="H106" s="160">
        <v>0</v>
      </c>
      <c r="I106" s="198">
        <v>0</v>
      </c>
    </row>
    <row r="107" spans="1:9" ht="25.5">
      <c r="A107" s="142" t="s">
        <v>317</v>
      </c>
      <c r="B107" s="40">
        <f>SUM(B108:B113)</f>
        <v>3116</v>
      </c>
      <c r="C107" s="40"/>
      <c r="D107" s="40"/>
      <c r="E107" s="40"/>
      <c r="F107" s="40"/>
      <c r="G107" s="160">
        <v>0</v>
      </c>
      <c r="H107" s="160">
        <v>0</v>
      </c>
      <c r="I107" s="198">
        <v>0</v>
      </c>
    </row>
    <row r="108" spans="1:9" ht="12.75">
      <c r="A108" s="291" t="s">
        <v>256</v>
      </c>
      <c r="B108" s="263">
        <v>300</v>
      </c>
      <c r="C108" s="102"/>
      <c r="D108" s="102"/>
      <c r="E108" s="102"/>
      <c r="F108" s="102"/>
      <c r="G108" s="160">
        <v>0</v>
      </c>
      <c r="H108" s="160">
        <v>0</v>
      </c>
      <c r="I108" s="198">
        <v>0</v>
      </c>
    </row>
    <row r="109" spans="1:9" ht="15.75" customHeight="1">
      <c r="A109" s="292" t="s">
        <v>257</v>
      </c>
      <c r="B109" s="263">
        <v>1500</v>
      </c>
      <c r="C109" s="102"/>
      <c r="D109" s="102"/>
      <c r="E109" s="102"/>
      <c r="F109" s="102"/>
      <c r="G109" s="160">
        <v>0</v>
      </c>
      <c r="H109" s="160">
        <v>0</v>
      </c>
      <c r="I109" s="198">
        <v>0</v>
      </c>
    </row>
    <row r="110" spans="1:9" ht="12.75">
      <c r="A110" s="292" t="s">
        <v>85</v>
      </c>
      <c r="B110" s="263">
        <v>270</v>
      </c>
      <c r="C110" s="231"/>
      <c r="D110" s="231"/>
      <c r="E110" s="231"/>
      <c r="F110" s="231"/>
      <c r="G110" s="232">
        <v>0</v>
      </c>
      <c r="H110" s="232">
        <v>0</v>
      </c>
      <c r="I110" s="233">
        <v>0</v>
      </c>
    </row>
    <row r="111" spans="1:9" ht="25.5">
      <c r="A111" s="165" t="s">
        <v>86</v>
      </c>
      <c r="B111" s="164">
        <v>406</v>
      </c>
      <c r="C111" s="288"/>
      <c r="D111" s="288"/>
      <c r="E111" s="288"/>
      <c r="F111" s="288"/>
      <c r="G111" s="289"/>
      <c r="H111" s="289"/>
      <c r="I111" s="290"/>
    </row>
    <row r="112" spans="1:9" ht="12.75">
      <c r="A112" s="165" t="s">
        <v>260</v>
      </c>
      <c r="B112" s="164">
        <v>500</v>
      </c>
      <c r="C112" s="288"/>
      <c r="D112" s="288"/>
      <c r="E112" s="288"/>
      <c r="F112" s="288"/>
      <c r="G112" s="289"/>
      <c r="H112" s="289"/>
      <c r="I112" s="290"/>
    </row>
    <row r="113" spans="1:9" ht="39" thickBot="1">
      <c r="A113" s="165" t="s">
        <v>87</v>
      </c>
      <c r="B113" s="164">
        <v>140</v>
      </c>
      <c r="C113" s="288"/>
      <c r="D113" s="288"/>
      <c r="E113" s="288"/>
      <c r="F113" s="288"/>
      <c r="G113" s="289"/>
      <c r="H113" s="289"/>
      <c r="I113" s="290"/>
    </row>
    <row r="114" spans="1:9" ht="18.75" customHeight="1" thickBot="1">
      <c r="A114" s="234" t="s">
        <v>155</v>
      </c>
      <c r="B114" s="235">
        <f>SUM(B106+B107)</f>
        <v>3574</v>
      </c>
      <c r="C114" s="235"/>
      <c r="D114" s="235"/>
      <c r="E114" s="235"/>
      <c r="F114" s="235"/>
      <c r="G114" s="235">
        <f>SUM(G106:G107)</f>
        <v>0</v>
      </c>
      <c r="H114" s="235">
        <f>SUM(H106:H107)</f>
        <v>0</v>
      </c>
      <c r="I114" s="236">
        <f>SUM(I106:I107)</f>
        <v>0</v>
      </c>
    </row>
    <row r="115" spans="1:9" ht="18.75" customHeight="1">
      <c r="A115" s="294" t="s">
        <v>88</v>
      </c>
      <c r="B115" s="304"/>
      <c r="C115" s="304"/>
      <c r="D115" s="304"/>
      <c r="E115" s="304"/>
      <c r="F115" s="304"/>
      <c r="G115" s="304"/>
      <c r="H115" s="304"/>
      <c r="I115" s="305"/>
    </row>
    <row r="116" spans="1:9" ht="30.75" customHeight="1">
      <c r="A116" s="108" t="s">
        <v>317</v>
      </c>
      <c r="B116" s="41">
        <f>SUM(B117)</f>
        <v>3108</v>
      </c>
      <c r="C116" s="41"/>
      <c r="D116" s="41"/>
      <c r="E116" s="41"/>
      <c r="F116" s="41"/>
      <c r="G116" s="41"/>
      <c r="H116" s="41"/>
      <c r="I116" s="41"/>
    </row>
    <row r="117" spans="1:9" ht="27" customHeight="1">
      <c r="A117" s="295" t="s">
        <v>89</v>
      </c>
      <c r="B117" s="164">
        <v>3108</v>
      </c>
      <c r="C117" s="41"/>
      <c r="D117" s="41"/>
      <c r="E117" s="41"/>
      <c r="F117" s="41"/>
      <c r="G117" s="41"/>
      <c r="H117" s="41"/>
      <c r="I117" s="41"/>
    </row>
    <row r="118" spans="1:9" ht="18.75" customHeight="1">
      <c r="A118" s="296" t="s">
        <v>90</v>
      </c>
      <c r="B118" s="41">
        <f>SUM(B116)</f>
        <v>3108</v>
      </c>
      <c r="C118" s="41"/>
      <c r="D118" s="41"/>
      <c r="E118" s="41"/>
      <c r="F118" s="41"/>
      <c r="G118" s="41"/>
      <c r="H118" s="41"/>
      <c r="I118" s="41"/>
    </row>
    <row r="119" spans="1:9" ht="12.75">
      <c r="A119" s="527" t="s">
        <v>151</v>
      </c>
      <c r="B119" s="501"/>
      <c r="C119" s="501"/>
      <c r="D119" s="501"/>
      <c r="E119" s="501"/>
      <c r="F119" s="501"/>
      <c r="G119" s="501"/>
      <c r="H119" s="501"/>
      <c r="I119" s="528"/>
    </row>
    <row r="120" spans="1:9" ht="12.75">
      <c r="A120" s="519" t="s">
        <v>142</v>
      </c>
      <c r="B120" s="470"/>
      <c r="C120" s="470"/>
      <c r="D120" s="470"/>
      <c r="E120" s="470"/>
      <c r="F120" s="470"/>
      <c r="G120" s="470"/>
      <c r="H120" s="470"/>
      <c r="I120" s="520"/>
    </row>
    <row r="121" spans="1:9" ht="20.25" customHeight="1">
      <c r="A121" s="131" t="s">
        <v>228</v>
      </c>
      <c r="B121" s="29">
        <f>SUM(C121:F121)</f>
        <v>4000</v>
      </c>
      <c r="C121" s="29"/>
      <c r="D121" s="29">
        <v>4000</v>
      </c>
      <c r="E121" s="29"/>
      <c r="F121" s="29"/>
      <c r="G121" s="160">
        <v>0</v>
      </c>
      <c r="H121" s="160">
        <v>0</v>
      </c>
      <c r="I121" s="198">
        <v>0</v>
      </c>
    </row>
    <row r="122" spans="1:9" ht="15.75" customHeight="1">
      <c r="A122" s="271" t="s">
        <v>342</v>
      </c>
      <c r="B122" s="29">
        <f>SUM(C122:F122)</f>
        <v>450</v>
      </c>
      <c r="C122" s="272">
        <v>450</v>
      </c>
      <c r="D122" s="272"/>
      <c r="E122" s="272"/>
      <c r="F122" s="272"/>
      <c r="G122" s="232"/>
      <c r="H122" s="232"/>
      <c r="I122" s="233"/>
    </row>
    <row r="123" spans="1:9" ht="13.5" thickBot="1">
      <c r="A123" s="144" t="s">
        <v>156</v>
      </c>
      <c r="B123" s="105">
        <f>SUM(B121+B122)</f>
        <v>4450</v>
      </c>
      <c r="C123" s="105">
        <f aca="true" t="shared" si="18" ref="C123:I123">SUM(C121+C122)</f>
        <v>450</v>
      </c>
      <c r="D123" s="105">
        <f t="shared" si="18"/>
        <v>4000</v>
      </c>
      <c r="E123" s="105">
        <f t="shared" si="18"/>
        <v>0</v>
      </c>
      <c r="F123" s="105">
        <f t="shared" si="18"/>
        <v>0</v>
      </c>
      <c r="G123" s="105">
        <f t="shared" si="18"/>
        <v>0</v>
      </c>
      <c r="H123" s="105">
        <f t="shared" si="18"/>
        <v>0</v>
      </c>
      <c r="I123" s="105">
        <f t="shared" si="18"/>
        <v>0</v>
      </c>
    </row>
    <row r="124" spans="1:9" ht="13.5" thickBot="1">
      <c r="A124" s="466" t="s">
        <v>144</v>
      </c>
      <c r="B124" s="467"/>
      <c r="C124" s="467"/>
      <c r="D124" s="467"/>
      <c r="E124" s="467"/>
      <c r="F124" s="467"/>
      <c r="G124" s="467"/>
      <c r="H124" s="467"/>
      <c r="I124" s="468"/>
    </row>
    <row r="125" spans="1:9" ht="25.5">
      <c r="A125" s="142" t="s">
        <v>316</v>
      </c>
      <c r="B125" s="40">
        <f>SUM(B126:B127)</f>
        <v>4360</v>
      </c>
      <c r="C125" s="40"/>
      <c r="D125" s="40"/>
      <c r="E125" s="40"/>
      <c r="F125" s="40"/>
      <c r="G125" s="40">
        <f>SUM(G126:G127)</f>
        <v>0</v>
      </c>
      <c r="H125" s="40">
        <f>SUM(H126:H127)</f>
        <v>0</v>
      </c>
      <c r="I125" s="143">
        <f>SUM(I126:I127)</f>
        <v>0</v>
      </c>
    </row>
    <row r="126" spans="1:9" ht="12.75">
      <c r="A126" s="293" t="s">
        <v>282</v>
      </c>
      <c r="B126" s="264">
        <v>3850</v>
      </c>
      <c r="C126" s="239"/>
      <c r="D126" s="239"/>
      <c r="E126" s="239"/>
      <c r="F126" s="239"/>
      <c r="G126" s="160">
        <v>0</v>
      </c>
      <c r="H126" s="160">
        <v>0</v>
      </c>
      <c r="I126" s="198">
        <v>0</v>
      </c>
    </row>
    <row r="127" spans="1:9" ht="12.75">
      <c r="A127" s="116" t="s">
        <v>263</v>
      </c>
      <c r="B127" s="263">
        <v>510</v>
      </c>
      <c r="C127" s="240"/>
      <c r="D127" s="240"/>
      <c r="E127" s="240"/>
      <c r="F127" s="240"/>
      <c r="G127" s="160">
        <v>0</v>
      </c>
      <c r="H127" s="160">
        <v>0</v>
      </c>
      <c r="I127" s="198">
        <v>0</v>
      </c>
    </row>
    <row r="128" spans="1:9" ht="43.5" customHeight="1" thickBot="1">
      <c r="A128" s="142" t="s">
        <v>91</v>
      </c>
      <c r="B128" s="243">
        <v>161</v>
      </c>
      <c r="C128" s="243"/>
      <c r="D128" s="243"/>
      <c r="E128" s="243"/>
      <c r="F128" s="243"/>
      <c r="G128" s="297">
        <v>0</v>
      </c>
      <c r="H128" s="241">
        <v>0</v>
      </c>
      <c r="I128" s="242">
        <v>0</v>
      </c>
    </row>
    <row r="129" spans="1:9" ht="25.5">
      <c r="A129" s="245" t="s">
        <v>318</v>
      </c>
      <c r="B129" s="246">
        <f>SUM(B130:B133)</f>
        <v>575</v>
      </c>
      <c r="C129" s="246"/>
      <c r="D129" s="246"/>
      <c r="E129" s="246"/>
      <c r="F129" s="246"/>
      <c r="G129" s="246">
        <v>720</v>
      </c>
      <c r="H129" s="246">
        <v>1550</v>
      </c>
      <c r="I129" s="246">
        <v>1100</v>
      </c>
    </row>
    <row r="130" spans="1:9" ht="12.75">
      <c r="A130" s="116" t="s">
        <v>263</v>
      </c>
      <c r="B130" s="29">
        <v>175</v>
      </c>
      <c r="C130" s="263"/>
      <c r="D130" s="263"/>
      <c r="E130" s="263"/>
      <c r="F130" s="263"/>
      <c r="G130" s="254">
        <v>0</v>
      </c>
      <c r="H130" s="254">
        <v>0</v>
      </c>
      <c r="I130" s="255">
        <v>0</v>
      </c>
    </row>
    <row r="131" spans="1:9" ht="12.75">
      <c r="A131" s="247" t="s">
        <v>96</v>
      </c>
      <c r="B131" s="29">
        <v>250</v>
      </c>
      <c r="C131" s="263"/>
      <c r="D131" s="263"/>
      <c r="E131" s="263"/>
      <c r="F131" s="263"/>
      <c r="G131" s="254">
        <v>0</v>
      </c>
      <c r="H131" s="254">
        <v>0</v>
      </c>
      <c r="I131" s="255">
        <v>0</v>
      </c>
    </row>
    <row r="132" spans="1:9" ht="12.75">
      <c r="A132" s="247" t="s">
        <v>97</v>
      </c>
      <c r="B132" s="29">
        <v>20</v>
      </c>
      <c r="C132" s="263"/>
      <c r="D132" s="263"/>
      <c r="E132" s="263"/>
      <c r="F132" s="263"/>
      <c r="G132" s="254">
        <v>0</v>
      </c>
      <c r="H132" s="254">
        <v>0</v>
      </c>
      <c r="I132" s="255">
        <v>0</v>
      </c>
    </row>
    <row r="133" spans="1:9" ht="12.75">
      <c r="A133" s="247" t="s">
        <v>98</v>
      </c>
      <c r="B133" s="29">
        <v>130</v>
      </c>
      <c r="C133" s="263"/>
      <c r="D133" s="263"/>
      <c r="E133" s="263"/>
      <c r="F133" s="263"/>
      <c r="G133" s="254">
        <v>0</v>
      </c>
      <c r="H133" s="254">
        <v>0</v>
      </c>
      <c r="I133" s="255">
        <v>0</v>
      </c>
    </row>
    <row r="134" spans="1:9" ht="13.5" thickBot="1">
      <c r="A134" s="251" t="s">
        <v>157</v>
      </c>
      <c r="B134" s="252">
        <f>SUM(B125+B128+B129)</f>
        <v>5096</v>
      </c>
      <c r="C134" s="252"/>
      <c r="D134" s="252"/>
      <c r="E134" s="252"/>
      <c r="F134" s="252"/>
      <c r="G134" s="252">
        <f>SUM(G125+G129)</f>
        <v>720</v>
      </c>
      <c r="H134" s="252">
        <f>SUM(H125+H129)</f>
        <v>1550</v>
      </c>
      <c r="I134" s="253">
        <f>SUM(I125+I129)</f>
        <v>1100</v>
      </c>
    </row>
    <row r="135" spans="1:9" ht="13.5" thickBot="1">
      <c r="A135" s="538" t="s">
        <v>145</v>
      </c>
      <c r="B135" s="539"/>
      <c r="C135" s="539"/>
      <c r="D135" s="539"/>
      <c r="E135" s="539"/>
      <c r="F135" s="539"/>
      <c r="G135" s="539"/>
      <c r="H135" s="539"/>
      <c r="I135" s="540"/>
    </row>
    <row r="136" spans="1:9" ht="25.5" customHeight="1">
      <c r="A136" s="129" t="s">
        <v>204</v>
      </c>
      <c r="B136" s="29">
        <f>SUM(C136:F136)</f>
        <v>12</v>
      </c>
      <c r="C136" s="30">
        <v>12</v>
      </c>
      <c r="D136" s="30"/>
      <c r="E136" s="30"/>
      <c r="F136" s="30"/>
      <c r="G136" s="160">
        <v>0</v>
      </c>
      <c r="H136" s="160">
        <v>0</v>
      </c>
      <c r="I136" s="198">
        <v>0</v>
      </c>
    </row>
    <row r="137" spans="1:9" ht="27" customHeight="1">
      <c r="A137" s="130" t="s">
        <v>158</v>
      </c>
      <c r="B137" s="42">
        <f>SUM(B136)</f>
        <v>12</v>
      </c>
      <c r="C137" s="42">
        <f aca="true" t="shared" si="19" ref="C137:I137">SUM(C136)</f>
        <v>12</v>
      </c>
      <c r="D137" s="42">
        <f t="shared" si="19"/>
        <v>0</v>
      </c>
      <c r="E137" s="42">
        <f t="shared" si="19"/>
        <v>0</v>
      </c>
      <c r="F137" s="42">
        <f t="shared" si="19"/>
        <v>0</v>
      </c>
      <c r="G137" s="42">
        <f t="shared" si="19"/>
        <v>0</v>
      </c>
      <c r="H137" s="42">
        <f t="shared" si="19"/>
        <v>0</v>
      </c>
      <c r="I137" s="42">
        <f t="shared" si="19"/>
        <v>0</v>
      </c>
    </row>
    <row r="138" spans="1:9" ht="12.75">
      <c r="A138" s="512" t="s">
        <v>147</v>
      </c>
      <c r="B138" s="491"/>
      <c r="C138" s="491"/>
      <c r="D138" s="491"/>
      <c r="E138" s="491"/>
      <c r="F138" s="491"/>
      <c r="G138" s="491"/>
      <c r="H138" s="491"/>
      <c r="I138" s="513"/>
    </row>
    <row r="139" spans="1:9" ht="25.5">
      <c r="A139" s="132" t="s">
        <v>206</v>
      </c>
      <c r="B139" s="29">
        <f>SUM(C139:F139)</f>
        <v>4</v>
      </c>
      <c r="C139" s="30"/>
      <c r="D139" s="30">
        <v>4</v>
      </c>
      <c r="E139" s="30">
        <v>0</v>
      </c>
      <c r="F139" s="30"/>
      <c r="G139" s="160">
        <v>0</v>
      </c>
      <c r="H139" s="160">
        <v>0</v>
      </c>
      <c r="I139" s="198">
        <v>0</v>
      </c>
    </row>
    <row r="140" spans="1:9" ht="12.75">
      <c r="A140" s="130" t="s">
        <v>161</v>
      </c>
      <c r="B140" s="42">
        <f aca="true" t="shared" si="20" ref="B140:I140">SUM(B139)</f>
        <v>4</v>
      </c>
      <c r="C140" s="42">
        <f t="shared" si="20"/>
        <v>0</v>
      </c>
      <c r="D140" s="42">
        <f t="shared" si="20"/>
        <v>4</v>
      </c>
      <c r="E140" s="42">
        <f t="shared" si="20"/>
        <v>0</v>
      </c>
      <c r="F140" s="42">
        <f t="shared" si="20"/>
        <v>0</v>
      </c>
      <c r="G140" s="42">
        <f t="shared" si="20"/>
        <v>0</v>
      </c>
      <c r="H140" s="42">
        <f t="shared" si="20"/>
        <v>0</v>
      </c>
      <c r="I140" s="126">
        <f t="shared" si="20"/>
        <v>0</v>
      </c>
    </row>
    <row r="141" spans="1:9" ht="15.75">
      <c r="A141" s="137" t="s">
        <v>160</v>
      </c>
      <c r="B141" s="43">
        <f aca="true" t="shared" si="21" ref="B141:I141">SUM(B123+B134+B137+B140)</f>
        <v>9562</v>
      </c>
      <c r="C141" s="43">
        <f t="shared" si="21"/>
        <v>462</v>
      </c>
      <c r="D141" s="43">
        <f t="shared" si="21"/>
        <v>4004</v>
      </c>
      <c r="E141" s="43">
        <f t="shared" si="21"/>
        <v>0</v>
      </c>
      <c r="F141" s="43">
        <f t="shared" si="21"/>
        <v>0</v>
      </c>
      <c r="G141" s="43">
        <f t="shared" si="21"/>
        <v>720</v>
      </c>
      <c r="H141" s="43">
        <f t="shared" si="21"/>
        <v>1550</v>
      </c>
      <c r="I141" s="43">
        <f t="shared" si="21"/>
        <v>1100</v>
      </c>
    </row>
    <row r="142" spans="1:9" ht="16.5">
      <c r="A142" s="146" t="s">
        <v>283</v>
      </c>
      <c r="B142" s="50">
        <f>SUM(B114+B118+B141)</f>
        <v>16244</v>
      </c>
      <c r="C142" s="50">
        <f>SUM(C143+C147)</f>
        <v>3269</v>
      </c>
      <c r="D142" s="50">
        <f>SUM(D143+D147)</f>
        <v>7683</v>
      </c>
      <c r="E142" s="50">
        <f>SUM(E143+E147)</f>
        <v>2646</v>
      </c>
      <c r="F142" s="50">
        <f>SUM(F143+F147)</f>
        <v>2646</v>
      </c>
      <c r="G142" s="50">
        <f>SUM(G114+G141)</f>
        <v>720</v>
      </c>
      <c r="H142" s="50">
        <f>SUM(H114+H141)</f>
        <v>1550</v>
      </c>
      <c r="I142" s="140">
        <f>SUM(I114+I141)</f>
        <v>1100</v>
      </c>
    </row>
    <row r="143" spans="1:13" ht="12.75">
      <c r="A143" s="299" t="s">
        <v>92</v>
      </c>
      <c r="B143" s="300">
        <f>SUM(B107+B116+B125+B128+B129)</f>
        <v>11320</v>
      </c>
      <c r="C143" s="300">
        <f>SUM(C144:C146)</f>
        <v>2807</v>
      </c>
      <c r="D143" s="300">
        <f>SUM(D144:D146)</f>
        <v>3221</v>
      </c>
      <c r="E143" s="300">
        <f>SUM(E144:E146)</f>
        <v>2646</v>
      </c>
      <c r="F143" s="300">
        <f>SUM(F144:F146)</f>
        <v>2646</v>
      </c>
      <c r="G143" s="300">
        <f aca="true" t="shared" si="22" ref="G143:I144">SUM(G107+G116+G125+G128+G129)</f>
        <v>720</v>
      </c>
      <c r="H143" s="300">
        <f t="shared" si="22"/>
        <v>1550</v>
      </c>
      <c r="I143" s="300">
        <f t="shared" si="22"/>
        <v>1100</v>
      </c>
      <c r="J143" s="152"/>
      <c r="K143" s="152"/>
      <c r="L143" s="172"/>
      <c r="M143" s="8"/>
    </row>
    <row r="144" spans="1:13" ht="13.5" customHeight="1">
      <c r="A144" s="18" t="s">
        <v>93</v>
      </c>
      <c r="B144" s="262">
        <f>SUM(B107+B116+B125)</f>
        <v>10584</v>
      </c>
      <c r="C144" s="298">
        <v>2646</v>
      </c>
      <c r="D144" s="298">
        <v>2646</v>
      </c>
      <c r="E144" s="298">
        <v>2646</v>
      </c>
      <c r="F144" s="298">
        <v>2646</v>
      </c>
      <c r="G144" s="262">
        <f t="shared" si="22"/>
        <v>720</v>
      </c>
      <c r="H144" s="262">
        <f t="shared" si="22"/>
        <v>1550</v>
      </c>
      <c r="I144" s="262">
        <f t="shared" si="22"/>
        <v>1100</v>
      </c>
      <c r="J144" s="152"/>
      <c r="K144" s="152"/>
      <c r="L144" s="152"/>
      <c r="M144" s="8"/>
    </row>
    <row r="145" spans="1:13" ht="15.75" customHeight="1">
      <c r="A145" s="18" t="s">
        <v>94</v>
      </c>
      <c r="B145" s="262">
        <f>SUM(B128)</f>
        <v>161</v>
      </c>
      <c r="C145" s="298">
        <v>161</v>
      </c>
      <c r="D145" s="298"/>
      <c r="E145" s="298"/>
      <c r="F145" s="298"/>
      <c r="G145" s="262">
        <f aca="true" t="shared" si="23" ref="G145:I146">SUM(G128)</f>
        <v>0</v>
      </c>
      <c r="H145" s="262">
        <f t="shared" si="23"/>
        <v>0</v>
      </c>
      <c r="I145" s="262">
        <f t="shared" si="23"/>
        <v>0</v>
      </c>
      <c r="J145" s="152"/>
      <c r="K145" s="152"/>
      <c r="L145" s="152"/>
      <c r="M145" s="8"/>
    </row>
    <row r="146" spans="1:13" ht="15.75" customHeight="1">
      <c r="A146" s="18" t="s">
        <v>95</v>
      </c>
      <c r="B146" s="262">
        <f>SUM(B129)</f>
        <v>575</v>
      </c>
      <c r="C146" s="298"/>
      <c r="D146" s="298">
        <v>575</v>
      </c>
      <c r="E146" s="298"/>
      <c r="F146" s="298"/>
      <c r="G146" s="262">
        <f t="shared" si="23"/>
        <v>720</v>
      </c>
      <c r="H146" s="262">
        <f t="shared" si="23"/>
        <v>1550</v>
      </c>
      <c r="I146" s="262">
        <f t="shared" si="23"/>
        <v>1100</v>
      </c>
      <c r="J146" s="152"/>
      <c r="K146" s="152"/>
      <c r="L146" s="152"/>
      <c r="M146" s="8"/>
    </row>
    <row r="147" spans="1:13" ht="15.75" customHeight="1" thickBot="1">
      <c r="A147" s="301" t="s">
        <v>275</v>
      </c>
      <c r="B147" s="302">
        <f aca="true" t="shared" si="24" ref="B147:I147">SUM(B106+B123+B136+B140)</f>
        <v>4924</v>
      </c>
      <c r="C147" s="302">
        <f t="shared" si="24"/>
        <v>462</v>
      </c>
      <c r="D147" s="302">
        <f t="shared" si="24"/>
        <v>4462</v>
      </c>
      <c r="E147" s="302">
        <f t="shared" si="24"/>
        <v>0</v>
      </c>
      <c r="F147" s="302">
        <f t="shared" si="24"/>
        <v>0</v>
      </c>
      <c r="G147" s="302">
        <f t="shared" si="24"/>
        <v>0</v>
      </c>
      <c r="H147" s="302">
        <f t="shared" si="24"/>
        <v>0</v>
      </c>
      <c r="I147" s="303">
        <f t="shared" si="24"/>
        <v>0</v>
      </c>
      <c r="J147" s="152"/>
      <c r="K147" s="152"/>
      <c r="L147" s="152"/>
      <c r="M147" s="8"/>
    </row>
    <row r="148" spans="1:9" ht="20.25" customHeight="1" thickBot="1">
      <c r="A148" s="514" t="s">
        <v>217</v>
      </c>
      <c r="B148" s="515"/>
      <c r="C148" s="515"/>
      <c r="D148" s="515"/>
      <c r="E148" s="515"/>
      <c r="F148" s="515"/>
      <c r="G148" s="515"/>
      <c r="H148" s="515"/>
      <c r="I148" s="516"/>
    </row>
    <row r="149" spans="1:9" ht="12.75">
      <c r="A149" s="532" t="s">
        <v>141</v>
      </c>
      <c r="B149" s="474"/>
      <c r="C149" s="474"/>
      <c r="D149" s="474"/>
      <c r="E149" s="474"/>
      <c r="F149" s="474"/>
      <c r="G149" s="474"/>
      <c r="H149" s="474"/>
      <c r="I149" s="533"/>
    </row>
    <row r="150" spans="1:10" ht="36" customHeight="1">
      <c r="A150" s="121" t="s">
        <v>292</v>
      </c>
      <c r="B150" s="29">
        <f>SUM(C150:F150)</f>
        <v>1110</v>
      </c>
      <c r="C150" s="29">
        <v>10</v>
      </c>
      <c r="D150" s="29">
        <v>250</v>
      </c>
      <c r="E150" s="29">
        <v>425</v>
      </c>
      <c r="F150" s="29">
        <v>425</v>
      </c>
      <c r="G150" s="160">
        <v>0</v>
      </c>
      <c r="H150" s="160">
        <v>0</v>
      </c>
      <c r="I150" s="198">
        <v>0</v>
      </c>
      <c r="J150" s="77"/>
    </row>
    <row r="151" spans="1:10" ht="15.75">
      <c r="A151" s="147" t="s">
        <v>162</v>
      </c>
      <c r="B151" s="42">
        <f>SUM(B150)</f>
        <v>1110</v>
      </c>
      <c r="C151" s="42"/>
      <c r="D151" s="42"/>
      <c r="E151" s="42"/>
      <c r="F151" s="42"/>
      <c r="G151" s="42">
        <f>SUM(G150)</f>
        <v>0</v>
      </c>
      <c r="H151" s="42">
        <f>SUM(H150)</f>
        <v>0</v>
      </c>
      <c r="I151" s="126">
        <f>SUM(I150)</f>
        <v>0</v>
      </c>
      <c r="J151" s="77"/>
    </row>
    <row r="152" spans="1:10" ht="12.75">
      <c r="A152" s="544" t="s">
        <v>151</v>
      </c>
      <c r="B152" s="494"/>
      <c r="C152" s="494"/>
      <c r="D152" s="494"/>
      <c r="E152" s="494"/>
      <c r="F152" s="494"/>
      <c r="G152" s="494"/>
      <c r="H152" s="494"/>
      <c r="I152" s="545"/>
      <c r="J152" s="77"/>
    </row>
    <row r="153" spans="1:10" ht="12.75">
      <c r="A153" s="536" t="s">
        <v>144</v>
      </c>
      <c r="B153" s="496"/>
      <c r="C153" s="496"/>
      <c r="D153" s="496"/>
      <c r="E153" s="496"/>
      <c r="F153" s="496"/>
      <c r="G153" s="496"/>
      <c r="H153" s="496"/>
      <c r="I153" s="537"/>
      <c r="J153" s="77"/>
    </row>
    <row r="154" spans="1:10" ht="12.75">
      <c r="A154" s="285" t="s">
        <v>9</v>
      </c>
      <c r="B154" s="169">
        <f>SUM(B155:B156)</f>
        <v>160</v>
      </c>
      <c r="C154" s="169">
        <f>SUM(C155:C156)</f>
        <v>0</v>
      </c>
      <c r="D154" s="169">
        <f>SUM(D155:D156)</f>
        <v>160</v>
      </c>
      <c r="E154" s="169"/>
      <c r="F154" s="169"/>
      <c r="G154" s="169"/>
      <c r="H154" s="169"/>
      <c r="I154" s="309"/>
      <c r="J154" s="77"/>
    </row>
    <row r="155" spans="1:10" ht="12.75">
      <c r="A155" s="310" t="s">
        <v>10</v>
      </c>
      <c r="B155" s="168">
        <v>70</v>
      </c>
      <c r="C155" s="168"/>
      <c r="D155" s="168">
        <v>70</v>
      </c>
      <c r="E155" s="168"/>
      <c r="F155" s="168"/>
      <c r="G155" s="168"/>
      <c r="H155" s="168"/>
      <c r="I155" s="311"/>
      <c r="J155" s="312"/>
    </row>
    <row r="156" spans="1:10" ht="12.75">
      <c r="A156" s="310" t="s">
        <v>11</v>
      </c>
      <c r="B156" s="168">
        <v>90</v>
      </c>
      <c r="C156" s="168"/>
      <c r="D156" s="168">
        <v>90</v>
      </c>
      <c r="E156" s="168"/>
      <c r="F156" s="168"/>
      <c r="G156" s="168"/>
      <c r="H156" s="168"/>
      <c r="I156" s="311"/>
      <c r="J156" s="312"/>
    </row>
    <row r="157" spans="1:10" ht="12.75">
      <c r="A157" s="156" t="s">
        <v>284</v>
      </c>
      <c r="B157" s="169">
        <f>SUM(B158:B167)</f>
        <v>207</v>
      </c>
      <c r="C157" s="169">
        <f aca="true" t="shared" si="25" ref="C157:I157">SUM(C158:C167)</f>
        <v>0</v>
      </c>
      <c r="D157" s="169">
        <f t="shared" si="25"/>
        <v>0</v>
      </c>
      <c r="E157" s="169">
        <f t="shared" si="25"/>
        <v>0</v>
      </c>
      <c r="F157" s="169">
        <f t="shared" si="25"/>
        <v>0</v>
      </c>
      <c r="G157" s="169">
        <f t="shared" si="25"/>
        <v>200</v>
      </c>
      <c r="H157" s="169">
        <f t="shared" si="25"/>
        <v>250</v>
      </c>
      <c r="I157" s="169">
        <f t="shared" si="25"/>
        <v>300</v>
      </c>
      <c r="J157" s="77"/>
    </row>
    <row r="158" spans="1:10" ht="12.75">
      <c r="A158" s="167" t="s">
        <v>99</v>
      </c>
      <c r="B158" s="168">
        <v>27.5</v>
      </c>
      <c r="C158" s="168"/>
      <c r="D158" s="168"/>
      <c r="E158" s="168"/>
      <c r="F158" s="168"/>
      <c r="G158" s="169"/>
      <c r="H158" s="169"/>
      <c r="I158" s="194"/>
      <c r="J158" s="77"/>
    </row>
    <row r="159" spans="1:10" ht="12.75">
      <c r="A159" s="167" t="s">
        <v>100</v>
      </c>
      <c r="B159" s="168">
        <v>7</v>
      </c>
      <c r="C159" s="168"/>
      <c r="D159" s="168"/>
      <c r="E159" s="168"/>
      <c r="F159" s="168"/>
      <c r="G159" s="169"/>
      <c r="H159" s="169"/>
      <c r="I159" s="194"/>
      <c r="J159" s="77"/>
    </row>
    <row r="160" spans="1:10" ht="12.75">
      <c r="A160" s="167" t="s">
        <v>101</v>
      </c>
      <c r="B160" s="168">
        <v>22</v>
      </c>
      <c r="C160" s="168"/>
      <c r="D160" s="168"/>
      <c r="E160" s="168"/>
      <c r="F160" s="168"/>
      <c r="G160" s="169"/>
      <c r="H160" s="169"/>
      <c r="I160" s="194"/>
      <c r="J160" s="77"/>
    </row>
    <row r="161" spans="1:10" ht="12.75">
      <c r="A161" s="167" t="s">
        <v>102</v>
      </c>
      <c r="B161" s="168">
        <v>28</v>
      </c>
      <c r="C161" s="168"/>
      <c r="D161" s="168"/>
      <c r="E161" s="168"/>
      <c r="F161" s="168"/>
      <c r="G161" s="169"/>
      <c r="H161" s="169"/>
      <c r="I161" s="194"/>
      <c r="J161" s="77"/>
    </row>
    <row r="162" spans="1:10" ht="12.75">
      <c r="A162" s="167" t="s">
        <v>103</v>
      </c>
      <c r="B162" s="166">
        <v>8.5</v>
      </c>
      <c r="C162" s="168"/>
      <c r="D162" s="168"/>
      <c r="E162" s="168"/>
      <c r="F162" s="168"/>
      <c r="G162" s="166">
        <v>0</v>
      </c>
      <c r="H162" s="166">
        <v>0</v>
      </c>
      <c r="I162" s="171">
        <v>0</v>
      </c>
      <c r="J162" s="77"/>
    </row>
    <row r="163" spans="1:10" ht="12.75">
      <c r="A163" s="167" t="s">
        <v>105</v>
      </c>
      <c r="B163" s="166">
        <v>16</v>
      </c>
      <c r="C163" s="168"/>
      <c r="D163" s="168"/>
      <c r="E163" s="168"/>
      <c r="F163" s="168"/>
      <c r="G163" s="166">
        <v>0</v>
      </c>
      <c r="H163" s="166">
        <v>0</v>
      </c>
      <c r="I163" s="171">
        <v>0</v>
      </c>
      <c r="J163" s="77"/>
    </row>
    <row r="164" spans="1:10" ht="12.75">
      <c r="A164" s="167" t="s">
        <v>104</v>
      </c>
      <c r="B164" s="166">
        <v>26</v>
      </c>
      <c r="C164" s="168"/>
      <c r="D164" s="168"/>
      <c r="E164" s="168"/>
      <c r="F164" s="168"/>
      <c r="G164" s="166">
        <v>0</v>
      </c>
      <c r="H164" s="166">
        <v>0</v>
      </c>
      <c r="I164" s="171">
        <v>0</v>
      </c>
      <c r="J164" s="77"/>
    </row>
    <row r="165" spans="1:10" ht="12.75">
      <c r="A165" s="167" t="s">
        <v>106</v>
      </c>
      <c r="B165" s="166">
        <v>58</v>
      </c>
      <c r="C165" s="168"/>
      <c r="D165" s="168"/>
      <c r="E165" s="168"/>
      <c r="F165" s="168"/>
      <c r="G165" s="166">
        <v>0</v>
      </c>
      <c r="H165" s="166">
        <v>0</v>
      </c>
      <c r="I165" s="171">
        <v>0</v>
      </c>
      <c r="J165" s="77"/>
    </row>
    <row r="166" spans="1:10" ht="12.75">
      <c r="A166" s="167" t="s">
        <v>107</v>
      </c>
      <c r="B166" s="166">
        <v>14</v>
      </c>
      <c r="C166" s="168"/>
      <c r="D166" s="168"/>
      <c r="E166" s="168"/>
      <c r="F166" s="168"/>
      <c r="G166" s="166">
        <v>0</v>
      </c>
      <c r="H166" s="166">
        <v>0</v>
      </c>
      <c r="I166" s="171">
        <v>0</v>
      </c>
      <c r="J166" s="77"/>
    </row>
    <row r="167" spans="1:10" ht="12.75">
      <c r="A167" s="167" t="s">
        <v>108</v>
      </c>
      <c r="B167" s="166">
        <f>SUM(C167:F167)</f>
        <v>0</v>
      </c>
      <c r="C167" s="168"/>
      <c r="D167" s="168"/>
      <c r="E167" s="168"/>
      <c r="F167" s="168"/>
      <c r="G167" s="166">
        <v>200</v>
      </c>
      <c r="H167" s="166">
        <v>250</v>
      </c>
      <c r="I167" s="171">
        <v>300</v>
      </c>
      <c r="J167" s="77"/>
    </row>
    <row r="168" spans="1:10" ht="25.5">
      <c r="A168" s="123" t="s">
        <v>307</v>
      </c>
      <c r="B168" s="169">
        <f>SUM(B169:B193)</f>
        <v>380.5</v>
      </c>
      <c r="C168" s="169"/>
      <c r="D168" s="169"/>
      <c r="E168" s="169"/>
      <c r="F168" s="169"/>
      <c r="G168" s="169">
        <v>424</v>
      </c>
      <c r="H168" s="169">
        <v>505</v>
      </c>
      <c r="I168" s="194">
        <v>591</v>
      </c>
      <c r="J168" s="77"/>
    </row>
    <row r="169" spans="1:10" ht="12.75">
      <c r="A169" s="170" t="s">
        <v>109</v>
      </c>
      <c r="B169" s="168">
        <v>3.5</v>
      </c>
      <c r="C169" s="168"/>
      <c r="D169" s="168"/>
      <c r="E169" s="168"/>
      <c r="F169" s="168"/>
      <c r="G169" s="169"/>
      <c r="H169" s="169"/>
      <c r="I169" s="194"/>
      <c r="J169" s="77"/>
    </row>
    <row r="170" spans="1:10" ht="12.75">
      <c r="A170" s="170" t="s">
        <v>111</v>
      </c>
      <c r="B170" s="168">
        <v>5</v>
      </c>
      <c r="C170" s="168"/>
      <c r="D170" s="168"/>
      <c r="E170" s="168"/>
      <c r="F170" s="168"/>
      <c r="G170" s="169"/>
      <c r="H170" s="169"/>
      <c r="I170" s="194"/>
      <c r="J170" s="77"/>
    </row>
    <row r="171" spans="1:10" ht="12.75">
      <c r="A171" s="170" t="s">
        <v>110</v>
      </c>
      <c r="B171" s="168">
        <v>10</v>
      </c>
      <c r="C171" s="168"/>
      <c r="D171" s="168"/>
      <c r="E171" s="168"/>
      <c r="F171" s="168"/>
      <c r="G171" s="169"/>
      <c r="H171" s="169"/>
      <c r="I171" s="194"/>
      <c r="J171" s="77"/>
    </row>
    <row r="172" spans="1:10" ht="12.75">
      <c r="A172" s="170" t="s">
        <v>112</v>
      </c>
      <c r="B172" s="168">
        <v>3</v>
      </c>
      <c r="C172" s="168"/>
      <c r="D172" s="168"/>
      <c r="E172" s="168"/>
      <c r="F172" s="168"/>
      <c r="G172" s="169"/>
      <c r="H172" s="169"/>
      <c r="I172" s="194"/>
      <c r="J172" s="77"/>
    </row>
    <row r="173" spans="1:10" ht="12.75">
      <c r="A173" s="170" t="s">
        <v>113</v>
      </c>
      <c r="B173" s="168">
        <v>12.5</v>
      </c>
      <c r="C173" s="168"/>
      <c r="D173" s="168"/>
      <c r="E173" s="168"/>
      <c r="F173" s="168"/>
      <c r="G173" s="169"/>
      <c r="H173" s="169"/>
      <c r="I173" s="194"/>
      <c r="J173" s="77"/>
    </row>
    <row r="174" spans="1:10" ht="12.75">
      <c r="A174" s="170" t="s">
        <v>114</v>
      </c>
      <c r="B174" s="168">
        <v>2.1</v>
      </c>
      <c r="C174" s="168"/>
      <c r="D174" s="168"/>
      <c r="E174" s="168"/>
      <c r="F174" s="168"/>
      <c r="G174" s="169"/>
      <c r="H174" s="169"/>
      <c r="I174" s="194"/>
      <c r="J174" s="77"/>
    </row>
    <row r="175" spans="1:10" ht="12.75">
      <c r="A175" s="170" t="s">
        <v>115</v>
      </c>
      <c r="B175" s="168">
        <v>2</v>
      </c>
      <c r="C175" s="168"/>
      <c r="D175" s="168"/>
      <c r="E175" s="168"/>
      <c r="F175" s="168"/>
      <c r="G175" s="169"/>
      <c r="H175" s="169"/>
      <c r="I175" s="194"/>
      <c r="J175" s="77"/>
    </row>
    <row r="176" spans="1:10" ht="12.75">
      <c r="A176" s="170" t="s">
        <v>116</v>
      </c>
      <c r="B176" s="168">
        <v>2</v>
      </c>
      <c r="C176" s="168"/>
      <c r="D176" s="168"/>
      <c r="E176" s="168"/>
      <c r="F176" s="168"/>
      <c r="G176" s="169"/>
      <c r="H176" s="169"/>
      <c r="I176" s="194"/>
      <c r="J176" s="77"/>
    </row>
    <row r="177" spans="1:10" ht="12.75">
      <c r="A177" s="170" t="s">
        <v>117</v>
      </c>
      <c r="B177" s="168">
        <v>2.4</v>
      </c>
      <c r="C177" s="168"/>
      <c r="D177" s="168"/>
      <c r="E177" s="168"/>
      <c r="F177" s="168"/>
      <c r="G177" s="169"/>
      <c r="H177" s="169"/>
      <c r="I177" s="194"/>
      <c r="J177" s="77"/>
    </row>
    <row r="178" spans="1:10" ht="12.75">
      <c r="A178" s="170" t="s">
        <v>118</v>
      </c>
      <c r="B178" s="168">
        <v>130</v>
      </c>
      <c r="C178" s="168"/>
      <c r="D178" s="168"/>
      <c r="E178" s="168"/>
      <c r="F178" s="168"/>
      <c r="G178" s="169"/>
      <c r="H178" s="169"/>
      <c r="I178" s="194"/>
      <c r="J178" s="77"/>
    </row>
    <row r="179" spans="1:10" ht="25.5">
      <c r="A179" s="170" t="s">
        <v>119</v>
      </c>
      <c r="B179" s="168">
        <v>15</v>
      </c>
      <c r="C179" s="168"/>
      <c r="D179" s="168"/>
      <c r="E179" s="168"/>
      <c r="F179" s="168"/>
      <c r="G179" s="169"/>
      <c r="H179" s="169"/>
      <c r="I179" s="194"/>
      <c r="J179" s="77"/>
    </row>
    <row r="180" spans="1:10" ht="12.75">
      <c r="A180" s="170" t="s">
        <v>120</v>
      </c>
      <c r="B180" s="168">
        <v>10</v>
      </c>
      <c r="C180" s="168"/>
      <c r="D180" s="168"/>
      <c r="E180" s="168"/>
      <c r="F180" s="168"/>
      <c r="G180" s="169"/>
      <c r="H180" s="169"/>
      <c r="I180" s="194"/>
      <c r="J180" s="77"/>
    </row>
    <row r="181" spans="1:10" ht="12.75">
      <c r="A181" s="170" t="s">
        <v>121</v>
      </c>
      <c r="B181" s="168">
        <v>25.2</v>
      </c>
      <c r="C181" s="168"/>
      <c r="D181" s="168"/>
      <c r="E181" s="168"/>
      <c r="F181" s="168"/>
      <c r="G181" s="169"/>
      <c r="H181" s="169"/>
      <c r="I181" s="194"/>
      <c r="J181" s="77"/>
    </row>
    <row r="182" spans="1:10" ht="12.75">
      <c r="A182" s="170" t="s">
        <v>122</v>
      </c>
      <c r="B182" s="168">
        <v>4.6</v>
      </c>
      <c r="C182" s="168"/>
      <c r="D182" s="168"/>
      <c r="E182" s="168"/>
      <c r="F182" s="168"/>
      <c r="G182" s="169"/>
      <c r="H182" s="169"/>
      <c r="I182" s="194"/>
      <c r="J182" s="77"/>
    </row>
    <row r="183" spans="1:10" ht="12.75">
      <c r="A183" s="170" t="s">
        <v>123</v>
      </c>
      <c r="B183" s="168">
        <v>13.3</v>
      </c>
      <c r="C183" s="168"/>
      <c r="D183" s="168"/>
      <c r="E183" s="168"/>
      <c r="F183" s="168"/>
      <c r="G183" s="169"/>
      <c r="H183" s="169"/>
      <c r="I183" s="194"/>
      <c r="J183" s="77"/>
    </row>
    <row r="184" spans="1:10" ht="12.75">
      <c r="A184" s="170" t="s">
        <v>124</v>
      </c>
      <c r="B184" s="168">
        <v>7.9</v>
      </c>
      <c r="C184" s="168"/>
      <c r="D184" s="168"/>
      <c r="E184" s="168"/>
      <c r="F184" s="168"/>
      <c r="G184" s="169"/>
      <c r="H184" s="169"/>
      <c r="I184" s="194"/>
      <c r="J184" s="77"/>
    </row>
    <row r="185" spans="1:10" ht="12.75">
      <c r="A185" s="170" t="s">
        <v>125</v>
      </c>
      <c r="B185" s="168">
        <v>5.3</v>
      </c>
      <c r="C185" s="168"/>
      <c r="D185" s="168"/>
      <c r="E185" s="168"/>
      <c r="F185" s="168"/>
      <c r="G185" s="169"/>
      <c r="H185" s="169"/>
      <c r="I185" s="194"/>
      <c r="J185" s="77"/>
    </row>
    <row r="186" spans="1:10" ht="12.75">
      <c r="A186" s="170" t="s">
        <v>126</v>
      </c>
      <c r="B186" s="168">
        <v>4</v>
      </c>
      <c r="C186" s="168"/>
      <c r="D186" s="168"/>
      <c r="E186" s="168"/>
      <c r="F186" s="168"/>
      <c r="G186" s="169"/>
      <c r="H186" s="169"/>
      <c r="I186" s="194"/>
      <c r="J186" s="77"/>
    </row>
    <row r="187" spans="1:10" ht="12.75">
      <c r="A187" s="170" t="s">
        <v>127</v>
      </c>
      <c r="B187" s="168">
        <v>3</v>
      </c>
      <c r="C187" s="168"/>
      <c r="D187" s="168"/>
      <c r="E187" s="168"/>
      <c r="F187" s="168"/>
      <c r="G187" s="169"/>
      <c r="H187" s="169"/>
      <c r="I187" s="194"/>
      <c r="J187" s="77"/>
    </row>
    <row r="188" spans="1:10" ht="12.75">
      <c r="A188" s="170" t="s">
        <v>128</v>
      </c>
      <c r="B188" s="168">
        <v>3</v>
      </c>
      <c r="C188" s="168"/>
      <c r="D188" s="168"/>
      <c r="E188" s="168"/>
      <c r="F188" s="168"/>
      <c r="G188" s="169"/>
      <c r="H188" s="169"/>
      <c r="I188" s="194"/>
      <c r="J188" s="77"/>
    </row>
    <row r="189" spans="1:10" ht="12.75">
      <c r="A189" s="170" t="s">
        <v>129</v>
      </c>
      <c r="B189" s="168">
        <v>8</v>
      </c>
      <c r="C189" s="168"/>
      <c r="D189" s="168"/>
      <c r="E189" s="168"/>
      <c r="F189" s="168"/>
      <c r="G189" s="169"/>
      <c r="H189" s="169"/>
      <c r="I189" s="194"/>
      <c r="J189" s="77"/>
    </row>
    <row r="190" spans="1:10" ht="12.75">
      <c r="A190" s="170" t="s">
        <v>130</v>
      </c>
      <c r="B190" s="168">
        <v>3.7</v>
      </c>
      <c r="C190" s="168"/>
      <c r="D190" s="168"/>
      <c r="E190" s="168"/>
      <c r="F190" s="168"/>
      <c r="G190" s="169"/>
      <c r="H190" s="169"/>
      <c r="I190" s="194"/>
      <c r="J190" s="77"/>
    </row>
    <row r="191" spans="1:10" ht="12.75">
      <c r="A191" s="170" t="s">
        <v>305</v>
      </c>
      <c r="B191" s="168">
        <v>8</v>
      </c>
      <c r="C191" s="168"/>
      <c r="D191" s="168"/>
      <c r="E191" s="168"/>
      <c r="F191" s="168"/>
      <c r="G191" s="169"/>
      <c r="H191" s="169"/>
      <c r="I191" s="194"/>
      <c r="J191" s="77"/>
    </row>
    <row r="192" spans="1:10" ht="12.75">
      <c r="A192" s="170" t="s">
        <v>131</v>
      </c>
      <c r="B192" s="168">
        <v>2</v>
      </c>
      <c r="C192" s="168"/>
      <c r="D192" s="168"/>
      <c r="E192" s="168"/>
      <c r="F192" s="168"/>
      <c r="G192" s="169"/>
      <c r="H192" s="169"/>
      <c r="I192" s="194"/>
      <c r="J192" s="77"/>
    </row>
    <row r="193" spans="1:10" ht="12.75">
      <c r="A193" s="170" t="s">
        <v>132</v>
      </c>
      <c r="B193" s="168">
        <v>95</v>
      </c>
      <c r="C193" s="168"/>
      <c r="D193" s="168"/>
      <c r="E193" s="168"/>
      <c r="F193" s="168"/>
      <c r="G193" s="169"/>
      <c r="H193" s="169"/>
      <c r="I193" s="194"/>
      <c r="J193" s="77"/>
    </row>
    <row r="194" spans="1:10" ht="25.5" customHeight="1">
      <c r="A194" s="123" t="s">
        <v>306</v>
      </c>
      <c r="B194" s="72">
        <f>SUM(B195:B196)</f>
        <v>30</v>
      </c>
      <c r="C194" s="72"/>
      <c r="D194" s="72"/>
      <c r="E194" s="72"/>
      <c r="F194" s="72"/>
      <c r="G194" s="72">
        <v>31</v>
      </c>
      <c r="H194" s="72">
        <v>32</v>
      </c>
      <c r="I194" s="124">
        <v>33</v>
      </c>
      <c r="J194" s="77"/>
    </row>
    <row r="195" spans="1:10" ht="12.75">
      <c r="A195" s="170" t="s">
        <v>285</v>
      </c>
      <c r="B195" s="29">
        <v>20</v>
      </c>
      <c r="C195" s="166"/>
      <c r="D195" s="166"/>
      <c r="E195" s="166"/>
      <c r="F195" s="166"/>
      <c r="G195" s="166">
        <v>0</v>
      </c>
      <c r="H195" s="166">
        <v>0</v>
      </c>
      <c r="I195" s="171">
        <v>0</v>
      </c>
      <c r="J195" s="77"/>
    </row>
    <row r="196" spans="1:10" ht="12.75">
      <c r="A196" s="170" t="s">
        <v>138</v>
      </c>
      <c r="B196" s="29">
        <v>10</v>
      </c>
      <c r="C196" s="166"/>
      <c r="D196" s="166"/>
      <c r="E196" s="166"/>
      <c r="F196" s="166"/>
      <c r="G196" s="166">
        <v>32</v>
      </c>
      <c r="H196" s="166">
        <v>35</v>
      </c>
      <c r="I196" s="171">
        <v>40</v>
      </c>
      <c r="J196" s="77"/>
    </row>
    <row r="197" spans="1:10" ht="12.75">
      <c r="A197" s="148" t="s">
        <v>157</v>
      </c>
      <c r="B197" s="65">
        <f>SUM(B154+B157+B168+B194)</f>
        <v>777.5</v>
      </c>
      <c r="C197" s="65"/>
      <c r="D197" s="65"/>
      <c r="E197" s="65"/>
      <c r="F197" s="65"/>
      <c r="G197" s="65">
        <f>SUM(G157+G168+G194)</f>
        <v>655</v>
      </c>
      <c r="H197" s="65">
        <f>SUM(H157+H168+H194)</f>
        <v>787</v>
      </c>
      <c r="I197" s="65">
        <f>SUM(I157+I168+I194)</f>
        <v>924</v>
      </c>
      <c r="J197" s="77"/>
    </row>
    <row r="198" spans="1:10" ht="13.5" thickBot="1">
      <c r="A198" s="502" t="s">
        <v>145</v>
      </c>
      <c r="B198" s="503"/>
      <c r="C198" s="503"/>
      <c r="D198" s="503"/>
      <c r="E198" s="503"/>
      <c r="F198" s="503"/>
      <c r="G198" s="503"/>
      <c r="H198" s="503"/>
      <c r="I198" s="504"/>
      <c r="J198" s="77"/>
    </row>
    <row r="199" spans="1:10" ht="40.5" customHeight="1">
      <c r="A199" s="162" t="s">
        <v>177</v>
      </c>
      <c r="B199" s="29">
        <f>SUM(C199:F199)</f>
        <v>60</v>
      </c>
      <c r="C199" s="161">
        <v>60</v>
      </c>
      <c r="D199" s="161"/>
      <c r="E199" s="161"/>
      <c r="F199" s="161"/>
      <c r="G199" s="160">
        <v>0</v>
      </c>
      <c r="H199" s="160">
        <v>0</v>
      </c>
      <c r="I199" s="198">
        <v>0</v>
      </c>
      <c r="J199" s="77"/>
    </row>
    <row r="200" spans="1:9" ht="25.5">
      <c r="A200" s="307" t="s">
        <v>158</v>
      </c>
      <c r="B200" s="72">
        <f>SUM(B199:B199)</f>
        <v>60</v>
      </c>
      <c r="C200" s="72"/>
      <c r="D200" s="72"/>
      <c r="E200" s="72"/>
      <c r="F200" s="72"/>
      <c r="G200" s="72">
        <f>SUM(G199:G199)</f>
        <v>0</v>
      </c>
      <c r="H200" s="72">
        <f>SUM(H199:H199)</f>
        <v>0</v>
      </c>
      <c r="I200" s="72">
        <f>SUM(I199:I199)</f>
        <v>0</v>
      </c>
    </row>
    <row r="201" spans="1:9" ht="12.75">
      <c r="A201" s="512" t="s">
        <v>146</v>
      </c>
      <c r="B201" s="491"/>
      <c r="C201" s="491"/>
      <c r="D201" s="491"/>
      <c r="E201" s="491"/>
      <c r="F201" s="491"/>
      <c r="G201" s="491"/>
      <c r="H201" s="491"/>
      <c r="I201" s="513"/>
    </row>
    <row r="202" spans="1:9" ht="25.5">
      <c r="A202" s="125" t="s">
        <v>307</v>
      </c>
      <c r="B202" s="42">
        <f>SUM(B203:B207)</f>
        <v>969.5</v>
      </c>
      <c r="C202" s="306"/>
      <c r="D202" s="306"/>
      <c r="E202" s="306"/>
      <c r="F202" s="306"/>
      <c r="G202" s="308">
        <v>1000</v>
      </c>
      <c r="H202" s="308">
        <v>1000</v>
      </c>
      <c r="I202" s="308">
        <v>1000</v>
      </c>
    </row>
    <row r="203" spans="1:9" ht="12.75">
      <c r="A203" s="261" t="s">
        <v>133</v>
      </c>
      <c r="B203" s="29">
        <v>720</v>
      </c>
      <c r="C203" s="284"/>
      <c r="D203" s="284"/>
      <c r="E203" s="284"/>
      <c r="F203" s="284"/>
      <c r="G203" s="284"/>
      <c r="H203" s="284"/>
      <c r="I203" s="284"/>
    </row>
    <row r="204" spans="1:9" ht="12.75">
      <c r="A204" s="261" t="s">
        <v>134</v>
      </c>
      <c r="B204" s="30">
        <v>30</v>
      </c>
      <c r="C204" s="284"/>
      <c r="D204" s="284"/>
      <c r="E204" s="284"/>
      <c r="F204" s="284"/>
      <c r="G204" s="284"/>
      <c r="H204" s="284"/>
      <c r="I204" s="284"/>
    </row>
    <row r="205" spans="1:9" ht="12.75">
      <c r="A205" s="261" t="s">
        <v>135</v>
      </c>
      <c r="B205" s="30">
        <v>100</v>
      </c>
      <c r="C205" s="284"/>
      <c r="D205" s="284"/>
      <c r="E205" s="284"/>
      <c r="F205" s="284"/>
      <c r="G205" s="284"/>
      <c r="H205" s="284"/>
      <c r="I205" s="284"/>
    </row>
    <row r="206" spans="1:9" ht="25.5">
      <c r="A206" s="261" t="s">
        <v>136</v>
      </c>
      <c r="B206" s="30">
        <v>4.5</v>
      </c>
      <c r="C206" s="284"/>
      <c r="D206" s="284"/>
      <c r="E206" s="284"/>
      <c r="F206" s="284"/>
      <c r="G206" s="284"/>
      <c r="H206" s="284"/>
      <c r="I206" s="284"/>
    </row>
    <row r="207" spans="1:9" ht="25.5">
      <c r="A207" s="261" t="s">
        <v>137</v>
      </c>
      <c r="B207" s="30">
        <v>115</v>
      </c>
      <c r="C207" s="284"/>
      <c r="D207" s="284"/>
      <c r="E207" s="284"/>
      <c r="F207" s="284"/>
      <c r="G207" s="284"/>
      <c r="H207" s="284"/>
      <c r="I207" s="284"/>
    </row>
    <row r="208" spans="1:9" ht="38.25">
      <c r="A208" s="284" t="s">
        <v>177</v>
      </c>
      <c r="B208" s="169">
        <v>4000</v>
      </c>
      <c r="C208" s="169"/>
      <c r="D208" s="169"/>
      <c r="E208" s="169">
        <v>2000</v>
      </c>
      <c r="F208" s="169">
        <v>2000</v>
      </c>
      <c r="G208" s="169">
        <v>2400</v>
      </c>
      <c r="H208" s="284"/>
      <c r="I208" s="284"/>
    </row>
    <row r="209" spans="1:9" ht="12.75">
      <c r="A209" s="130" t="s">
        <v>159</v>
      </c>
      <c r="B209" s="42">
        <f>SUM(B202+B208)</f>
        <v>4969.5</v>
      </c>
      <c r="C209" s="42"/>
      <c r="D209" s="42"/>
      <c r="E209" s="42"/>
      <c r="F209" s="42"/>
      <c r="G209" s="42">
        <f>SUM(G202+G208)</f>
        <v>3400</v>
      </c>
      <c r="H209" s="42">
        <f>SUM(H202+H208)</f>
        <v>1000</v>
      </c>
      <c r="I209" s="42">
        <f>SUM(I202+I208)</f>
        <v>1000</v>
      </c>
    </row>
    <row r="210" spans="1:9" ht="12.75">
      <c r="A210" s="512" t="s">
        <v>147</v>
      </c>
      <c r="B210" s="491"/>
      <c r="C210" s="491"/>
      <c r="D210" s="491"/>
      <c r="E210" s="491"/>
      <c r="F210" s="491"/>
      <c r="G210" s="491"/>
      <c r="H210" s="491"/>
      <c r="I210" s="513"/>
    </row>
    <row r="211" spans="1:9" ht="30.75" customHeight="1">
      <c r="A211" s="132" t="s">
        <v>194</v>
      </c>
      <c r="B211" s="29">
        <f>SUM(C211:F211)</f>
        <v>12</v>
      </c>
      <c r="C211" s="30"/>
      <c r="D211" s="30"/>
      <c r="E211" s="30">
        <v>6</v>
      </c>
      <c r="F211" s="30">
        <v>6</v>
      </c>
      <c r="G211" s="30"/>
      <c r="H211" s="160">
        <v>0</v>
      </c>
      <c r="I211" s="198">
        <v>0</v>
      </c>
    </row>
    <row r="212" spans="1:9" ht="39.75" customHeight="1">
      <c r="A212" s="132" t="s">
        <v>195</v>
      </c>
      <c r="B212" s="29">
        <v>28</v>
      </c>
      <c r="C212" s="30"/>
      <c r="D212" s="30"/>
      <c r="E212" s="30">
        <v>14</v>
      </c>
      <c r="F212" s="30">
        <v>14</v>
      </c>
      <c r="G212" s="160">
        <v>0</v>
      </c>
      <c r="H212" s="160">
        <v>0</v>
      </c>
      <c r="I212" s="198">
        <v>0</v>
      </c>
    </row>
    <row r="213" spans="1:9" ht="25.5" customHeight="1">
      <c r="A213" s="28" t="s">
        <v>139</v>
      </c>
      <c r="B213" s="29">
        <f>SUM(C213:F213)</f>
        <v>80</v>
      </c>
      <c r="C213" s="29"/>
      <c r="D213" s="29"/>
      <c r="E213" s="29">
        <v>40</v>
      </c>
      <c r="F213" s="29">
        <v>40</v>
      </c>
      <c r="G213" s="160"/>
      <c r="H213" s="160"/>
      <c r="I213" s="160"/>
    </row>
    <row r="214" spans="1:9" ht="13.5" thickBot="1">
      <c r="A214" s="136" t="s">
        <v>161</v>
      </c>
      <c r="B214" s="65">
        <f>SUM(B211:B213)</f>
        <v>120</v>
      </c>
      <c r="C214" s="65">
        <f>SUM(C211:C213)</f>
        <v>0</v>
      </c>
      <c r="D214" s="65">
        <f>SUM(D211:D213)</f>
        <v>0</v>
      </c>
      <c r="E214" s="65">
        <f>SUM(E211:E213)</f>
        <v>60</v>
      </c>
      <c r="F214" s="65">
        <f>SUM(F211:F213)</f>
        <v>60</v>
      </c>
      <c r="G214" s="65">
        <f>SUM(G211:G212)</f>
        <v>0</v>
      </c>
      <c r="H214" s="65">
        <f>SUM(H211:H212)</f>
        <v>0</v>
      </c>
      <c r="I214" s="145">
        <f>SUM(I211:I212)</f>
        <v>0</v>
      </c>
    </row>
    <row r="215" spans="1:9" ht="16.5" thickBot="1">
      <c r="A215" s="67" t="s">
        <v>160</v>
      </c>
      <c r="B215" s="70">
        <f>SUM(B197+B200+B209+B214)</f>
        <v>5927</v>
      </c>
      <c r="C215" s="70"/>
      <c r="D215" s="70"/>
      <c r="E215" s="70"/>
      <c r="F215" s="70"/>
      <c r="G215" s="70">
        <f>SUM(G197+G200+G209+G214)</f>
        <v>4055</v>
      </c>
      <c r="H215" s="70">
        <f>SUM(H197+H200+H209+H214)</f>
        <v>1787</v>
      </c>
      <c r="I215" s="70">
        <f>SUM(I197+I200+I209+I214)</f>
        <v>1924</v>
      </c>
    </row>
    <row r="216" spans="1:9" ht="16.5" customHeight="1" thickBot="1">
      <c r="A216" s="58" t="s">
        <v>298</v>
      </c>
      <c r="B216" s="61">
        <f>SUM(B151+B215)</f>
        <v>7037</v>
      </c>
      <c r="C216" s="61"/>
      <c r="D216" s="61"/>
      <c r="E216" s="61"/>
      <c r="F216" s="61"/>
      <c r="G216" s="61">
        <f>SUM(G151+G215)</f>
        <v>4055</v>
      </c>
      <c r="H216" s="61">
        <f>SUM(H151+H215)</f>
        <v>1787</v>
      </c>
      <c r="I216" s="61">
        <f>SUM(I151+I215)</f>
        <v>1924</v>
      </c>
    </row>
    <row r="217" spans="1:13" ht="12.75">
      <c r="A217" s="181" t="s">
        <v>272</v>
      </c>
      <c r="B217" s="192">
        <f>SUM(B168+B194+B202)</f>
        <v>1380</v>
      </c>
      <c r="C217" s="192"/>
      <c r="D217" s="192"/>
      <c r="E217" s="192"/>
      <c r="F217" s="192"/>
      <c r="G217" s="192">
        <f>SUM(G168+G194+G202)</f>
        <v>1455</v>
      </c>
      <c r="H217" s="192">
        <f>SUM(H168+H194+H202)</f>
        <v>1537</v>
      </c>
      <c r="I217" s="192">
        <f>SUM(I168+I194+I202)</f>
        <v>1624</v>
      </c>
      <c r="J217" s="152"/>
      <c r="K217" s="152"/>
      <c r="L217" s="172"/>
      <c r="M217" s="8"/>
    </row>
    <row r="218" spans="1:13" ht="5.25" customHeight="1">
      <c r="A218" s="154"/>
      <c r="B218" s="189"/>
      <c r="C218" s="189"/>
      <c r="D218" s="189"/>
      <c r="E218" s="189"/>
      <c r="F218" s="189"/>
      <c r="G218" s="189"/>
      <c r="H218" s="189"/>
      <c r="I218" s="190"/>
      <c r="J218" s="152"/>
      <c r="K218" s="152"/>
      <c r="L218" s="152"/>
      <c r="M218" s="8"/>
    </row>
    <row r="219" spans="1:13" ht="15" customHeight="1">
      <c r="A219" s="193" t="s">
        <v>273</v>
      </c>
      <c r="B219" s="178">
        <f>SUM(B151)</f>
        <v>1110</v>
      </c>
      <c r="C219" s="178"/>
      <c r="D219" s="178"/>
      <c r="E219" s="178"/>
      <c r="F219" s="178"/>
      <c r="G219" s="178">
        <f>SUM(G151)</f>
        <v>0</v>
      </c>
      <c r="H219" s="178">
        <f>SUM(H151)</f>
        <v>0</v>
      </c>
      <c r="I219" s="201">
        <f>SUM(I151)</f>
        <v>0</v>
      </c>
      <c r="J219" s="152"/>
      <c r="K219" s="152"/>
      <c r="L219" s="152"/>
      <c r="M219" s="8"/>
    </row>
    <row r="220" spans="1:13" ht="3.75" customHeight="1">
      <c r="A220" s="155"/>
      <c r="B220" s="179"/>
      <c r="C220" s="179"/>
      <c r="D220" s="179"/>
      <c r="E220" s="179"/>
      <c r="F220" s="179"/>
      <c r="G220" s="179"/>
      <c r="H220" s="179"/>
      <c r="I220" s="188"/>
      <c r="J220" s="152"/>
      <c r="K220" s="152"/>
      <c r="L220" s="152"/>
      <c r="M220" s="8"/>
    </row>
    <row r="221" spans="1:13" ht="16.5" customHeight="1" thickBot="1">
      <c r="A221" s="153" t="s">
        <v>275</v>
      </c>
      <c r="B221" s="191">
        <f>SUM(B154+B157+B199+B214+B208)</f>
        <v>4547</v>
      </c>
      <c r="C221" s="191"/>
      <c r="D221" s="191"/>
      <c r="E221" s="191"/>
      <c r="F221" s="191"/>
      <c r="G221" s="191">
        <f>SUM(G154+G157+G199+G214+G208)</f>
        <v>2600</v>
      </c>
      <c r="H221" s="191">
        <f>SUM(H154+H157+H199+H214+H208)</f>
        <v>250</v>
      </c>
      <c r="I221" s="191">
        <f>SUM(I154+I157+I199+I214+I208)</f>
        <v>300</v>
      </c>
      <c r="J221" s="152"/>
      <c r="K221" s="152"/>
      <c r="L221" s="152"/>
      <c r="M221" s="8"/>
    </row>
    <row r="222" spans="1:13" ht="18.75" customHeight="1" thickBot="1">
      <c r="A222" s="514" t="s">
        <v>297</v>
      </c>
      <c r="B222" s="515"/>
      <c r="C222" s="515"/>
      <c r="D222" s="515"/>
      <c r="E222" s="515"/>
      <c r="F222" s="515"/>
      <c r="G222" s="515"/>
      <c r="H222" s="515"/>
      <c r="I222" s="516"/>
      <c r="J222" s="211"/>
      <c r="K222" s="152"/>
      <c r="L222" s="152"/>
      <c r="M222" s="8"/>
    </row>
    <row r="223" spans="1:9" ht="18.75" customHeight="1">
      <c r="A223" s="294" t="s">
        <v>88</v>
      </c>
      <c r="B223" s="304"/>
      <c r="C223" s="304"/>
      <c r="D223" s="304"/>
      <c r="E223" s="304"/>
      <c r="F223" s="304"/>
      <c r="G223" s="304"/>
      <c r="H223" s="304"/>
      <c r="I223" s="305"/>
    </row>
    <row r="224" spans="1:9" ht="21" customHeight="1">
      <c r="A224" s="108" t="s">
        <v>12</v>
      </c>
      <c r="B224" s="41">
        <f>SUM(B225:B226)</f>
        <v>52</v>
      </c>
      <c r="C224" s="41"/>
      <c r="D224" s="41"/>
      <c r="E224" s="41"/>
      <c r="F224" s="41"/>
      <c r="G224" s="41"/>
      <c r="H224" s="41"/>
      <c r="I224" s="41"/>
    </row>
    <row r="225" spans="1:9" ht="21" customHeight="1">
      <c r="A225" s="295" t="s">
        <v>13</v>
      </c>
      <c r="B225" s="164">
        <v>26</v>
      </c>
      <c r="C225" s="41"/>
      <c r="D225" s="41"/>
      <c r="E225" s="41"/>
      <c r="F225" s="41"/>
      <c r="G225" s="41"/>
      <c r="H225" s="41"/>
      <c r="I225" s="41"/>
    </row>
    <row r="226" spans="1:9" ht="22.5" customHeight="1">
      <c r="A226" s="295" t="s">
        <v>14</v>
      </c>
      <c r="B226" s="164">
        <v>26</v>
      </c>
      <c r="C226" s="41"/>
      <c r="D226" s="41"/>
      <c r="E226" s="41"/>
      <c r="F226" s="41"/>
      <c r="G226" s="41"/>
      <c r="H226" s="41"/>
      <c r="I226" s="41"/>
    </row>
    <row r="227" spans="1:9" ht="27" customHeight="1">
      <c r="A227" s="313" t="s">
        <v>15</v>
      </c>
      <c r="B227" s="41">
        <f>SUM(B228)</f>
        <v>25</v>
      </c>
      <c r="C227" s="41"/>
      <c r="D227" s="41"/>
      <c r="E227" s="41"/>
      <c r="F227" s="41"/>
      <c r="G227" s="41"/>
      <c r="H227" s="41"/>
      <c r="I227" s="41"/>
    </row>
    <row r="228" spans="1:9" ht="27" customHeight="1">
      <c r="A228" s="295" t="s">
        <v>16</v>
      </c>
      <c r="B228" s="164">
        <v>25</v>
      </c>
      <c r="C228" s="41"/>
      <c r="D228" s="41"/>
      <c r="E228" s="41"/>
      <c r="F228" s="41"/>
      <c r="G228" s="41"/>
      <c r="H228" s="41"/>
      <c r="I228" s="41"/>
    </row>
    <row r="229" spans="1:9" ht="18.75" customHeight="1">
      <c r="A229" s="296" t="s">
        <v>90</v>
      </c>
      <c r="B229" s="41">
        <f>SUM(B224+B227)</f>
        <v>77</v>
      </c>
      <c r="C229" s="41"/>
      <c r="D229" s="41"/>
      <c r="E229" s="41"/>
      <c r="F229" s="41"/>
      <c r="G229" s="41"/>
      <c r="H229" s="41"/>
      <c r="I229" s="41"/>
    </row>
    <row r="230" spans="1:10" ht="12.75">
      <c r="A230" s="517" t="s">
        <v>151</v>
      </c>
      <c r="B230" s="508"/>
      <c r="C230" s="508"/>
      <c r="D230" s="508"/>
      <c r="E230" s="508"/>
      <c r="F230" s="508"/>
      <c r="G230" s="508"/>
      <c r="H230" s="508"/>
      <c r="I230" s="518"/>
      <c r="J230" s="212"/>
    </row>
    <row r="231" spans="1:10" ht="12.75">
      <c r="A231" s="519" t="s">
        <v>142</v>
      </c>
      <c r="B231" s="470"/>
      <c r="C231" s="470"/>
      <c r="D231" s="470"/>
      <c r="E231" s="470"/>
      <c r="F231" s="470"/>
      <c r="G231" s="470"/>
      <c r="H231" s="470"/>
      <c r="I231" s="520"/>
      <c r="J231" s="212"/>
    </row>
    <row r="232" spans="1:10" ht="12.75">
      <c r="A232" s="313" t="s">
        <v>15</v>
      </c>
      <c r="B232" s="309">
        <f>SUM(B233)</f>
        <v>532</v>
      </c>
      <c r="C232" s="318"/>
      <c r="D232" s="318"/>
      <c r="E232" s="318"/>
      <c r="F232" s="318"/>
      <c r="G232" s="318"/>
      <c r="H232" s="318"/>
      <c r="I232" s="319"/>
      <c r="J232" s="212"/>
    </row>
    <row r="233" spans="1:10" ht="12.75">
      <c r="A233" s="131" t="s">
        <v>23</v>
      </c>
      <c r="B233" s="29">
        <v>532</v>
      </c>
      <c r="C233" s="29"/>
      <c r="D233" s="29"/>
      <c r="E233" s="29"/>
      <c r="F233" s="29"/>
      <c r="G233" s="160">
        <v>0</v>
      </c>
      <c r="H233" s="160">
        <v>0</v>
      </c>
      <c r="I233" s="198">
        <v>0</v>
      </c>
      <c r="J233" s="212"/>
    </row>
    <row r="234" spans="1:10" ht="13.5" thickBot="1">
      <c r="A234" s="144" t="s">
        <v>156</v>
      </c>
      <c r="B234" s="322">
        <f>SUM(B233)</f>
        <v>532</v>
      </c>
      <c r="C234" s="320"/>
      <c r="D234" s="320"/>
      <c r="E234" s="320"/>
      <c r="F234" s="320"/>
      <c r="G234" s="320"/>
      <c r="H234" s="320"/>
      <c r="I234" s="321"/>
      <c r="J234" s="212"/>
    </row>
    <row r="235" spans="1:10" ht="12.75">
      <c r="A235" s="521" t="s">
        <v>144</v>
      </c>
      <c r="B235" s="522"/>
      <c r="C235" s="522"/>
      <c r="D235" s="522"/>
      <c r="E235" s="522"/>
      <c r="F235" s="522"/>
      <c r="G235" s="522"/>
      <c r="H235" s="522"/>
      <c r="I235" s="523"/>
      <c r="J235" s="212"/>
    </row>
    <row r="236" spans="1:10" ht="12.75">
      <c r="A236" s="108" t="s">
        <v>12</v>
      </c>
      <c r="B236" s="169">
        <f>SUM(B237:B240)</f>
        <v>108</v>
      </c>
      <c r="C236" s="284"/>
      <c r="D236" s="284"/>
      <c r="E236" s="284"/>
      <c r="F236" s="284"/>
      <c r="G236" s="284"/>
      <c r="H236" s="284"/>
      <c r="I236" s="284"/>
      <c r="J236" s="212"/>
    </row>
    <row r="237" spans="1:10" ht="12.75">
      <c r="A237" s="316" t="s">
        <v>17</v>
      </c>
      <c r="B237" s="286">
        <v>70</v>
      </c>
      <c r="C237" s="284"/>
      <c r="D237" s="284"/>
      <c r="E237" s="284"/>
      <c r="F237" s="284"/>
      <c r="G237" s="284"/>
      <c r="H237" s="284"/>
      <c r="I237" s="284"/>
      <c r="J237" s="212"/>
    </row>
    <row r="238" spans="1:10" ht="12.75">
      <c r="A238" s="314" t="s">
        <v>18</v>
      </c>
      <c r="B238" s="315">
        <v>8</v>
      </c>
      <c r="C238" s="224"/>
      <c r="D238" s="224"/>
      <c r="E238" s="224"/>
      <c r="F238" s="224"/>
      <c r="G238" s="224">
        <v>0</v>
      </c>
      <c r="H238" s="224">
        <v>0</v>
      </c>
      <c r="I238" s="224">
        <v>0</v>
      </c>
      <c r="J238" s="212"/>
    </row>
    <row r="239" spans="1:10" ht="12.75">
      <c r="A239" s="225" t="s">
        <v>19</v>
      </c>
      <c r="B239" s="315">
        <v>10</v>
      </c>
      <c r="C239" s="220"/>
      <c r="D239" s="220"/>
      <c r="E239" s="220"/>
      <c r="F239" s="220"/>
      <c r="G239" s="220">
        <v>0</v>
      </c>
      <c r="H239" s="220">
        <v>0</v>
      </c>
      <c r="I239" s="221">
        <v>0</v>
      </c>
      <c r="J239" s="212"/>
    </row>
    <row r="240" spans="1:10" ht="12.75">
      <c r="A240" s="225" t="s">
        <v>20</v>
      </c>
      <c r="B240" s="315">
        <v>20</v>
      </c>
      <c r="C240" s="220"/>
      <c r="D240" s="220"/>
      <c r="E240" s="220"/>
      <c r="F240" s="220"/>
      <c r="G240" s="220">
        <v>0</v>
      </c>
      <c r="H240" s="220">
        <v>0</v>
      </c>
      <c r="I240" s="221">
        <v>0</v>
      </c>
      <c r="J240" s="212"/>
    </row>
    <row r="241" spans="1:10" ht="12.75">
      <c r="A241" s="313" t="s">
        <v>15</v>
      </c>
      <c r="B241" s="72">
        <f>SUM(B242:B243)</f>
        <v>50</v>
      </c>
      <c r="C241" s="220"/>
      <c r="D241" s="220"/>
      <c r="E241" s="220"/>
      <c r="F241" s="220"/>
      <c r="G241" s="220">
        <v>97</v>
      </c>
      <c r="H241" s="220">
        <v>100</v>
      </c>
      <c r="I241" s="221">
        <v>102</v>
      </c>
      <c r="J241" s="213"/>
    </row>
    <row r="242" spans="1:10" ht="12.75">
      <c r="A242" s="317" t="s">
        <v>21</v>
      </c>
      <c r="B242" s="227">
        <v>20</v>
      </c>
      <c r="C242" s="227"/>
      <c r="D242" s="227"/>
      <c r="E242" s="227"/>
      <c r="F242" s="227"/>
      <c r="G242" s="220"/>
      <c r="H242" s="220"/>
      <c r="I242" s="221"/>
      <c r="J242" s="213"/>
    </row>
    <row r="243" spans="1:10" ht="12.75">
      <c r="A243" s="317" t="s">
        <v>22</v>
      </c>
      <c r="B243" s="227">
        <v>30</v>
      </c>
      <c r="C243" s="227"/>
      <c r="D243" s="227"/>
      <c r="E243" s="227"/>
      <c r="F243" s="227"/>
      <c r="G243" s="220"/>
      <c r="H243" s="220"/>
      <c r="I243" s="221"/>
      <c r="J243" s="213"/>
    </row>
    <row r="244" spans="1:10" ht="12.75">
      <c r="A244" s="130" t="s">
        <v>157</v>
      </c>
      <c r="B244" s="42">
        <f>SUM(B236+B241)</f>
        <v>158</v>
      </c>
      <c r="C244" s="42"/>
      <c r="D244" s="42"/>
      <c r="E244" s="42"/>
      <c r="F244" s="42"/>
      <c r="G244" s="42">
        <f>SUM(G238:G241)</f>
        <v>97</v>
      </c>
      <c r="H244" s="42">
        <f>SUM(H238:H241)</f>
        <v>100</v>
      </c>
      <c r="I244" s="126">
        <f>SUM(I238:I241)</f>
        <v>102</v>
      </c>
      <c r="J244" s="212"/>
    </row>
    <row r="245" spans="1:10" ht="13.5" thickBot="1">
      <c r="A245" s="214" t="s">
        <v>160</v>
      </c>
      <c r="B245" s="215">
        <f>SUM(B234+B244)</f>
        <v>690</v>
      </c>
      <c r="C245" s="215"/>
      <c r="D245" s="215"/>
      <c r="E245" s="215"/>
      <c r="F245" s="215"/>
      <c r="G245" s="215">
        <f>SUM(G244)</f>
        <v>97</v>
      </c>
      <c r="H245" s="215">
        <f>SUM(H244)</f>
        <v>100</v>
      </c>
      <c r="I245" s="216">
        <f>SUM(I244)</f>
        <v>102</v>
      </c>
      <c r="J245" s="212"/>
    </row>
    <row r="246" spans="1:10" ht="13.5" thickBot="1">
      <c r="A246" s="217" t="s">
        <v>299</v>
      </c>
      <c r="B246" s="218">
        <f>SUM(B229+B245)</f>
        <v>767</v>
      </c>
      <c r="C246" s="218"/>
      <c r="D246" s="218"/>
      <c r="E246" s="218"/>
      <c r="F246" s="218"/>
      <c r="G246" s="218">
        <f aca="true" t="shared" si="26" ref="G246:I247">SUM(G245)</f>
        <v>97</v>
      </c>
      <c r="H246" s="218">
        <f t="shared" si="26"/>
        <v>100</v>
      </c>
      <c r="I246" s="218">
        <f t="shared" si="26"/>
        <v>102</v>
      </c>
      <c r="J246" s="212"/>
    </row>
    <row r="247" spans="1:13" ht="18" customHeight="1">
      <c r="A247" s="200" t="s">
        <v>275</v>
      </c>
      <c r="B247" s="191">
        <f>SUM(B246)</f>
        <v>767</v>
      </c>
      <c r="C247" s="191"/>
      <c r="D247" s="191"/>
      <c r="E247" s="191"/>
      <c r="F247" s="191"/>
      <c r="G247" s="191">
        <f t="shared" si="26"/>
        <v>97</v>
      </c>
      <c r="H247" s="191">
        <f t="shared" si="26"/>
        <v>100</v>
      </c>
      <c r="I247" s="206">
        <f t="shared" si="26"/>
        <v>102</v>
      </c>
      <c r="J247" s="211"/>
      <c r="K247" s="152"/>
      <c r="L247" s="152"/>
      <c r="M247" s="8"/>
    </row>
    <row r="248" spans="1:10" ht="19.5" customHeight="1" thickBot="1">
      <c r="A248" s="524" t="s">
        <v>225</v>
      </c>
      <c r="B248" s="525"/>
      <c r="C248" s="525"/>
      <c r="D248" s="525"/>
      <c r="E248" s="525"/>
      <c r="F248" s="525"/>
      <c r="G248" s="525"/>
      <c r="H248" s="525"/>
      <c r="I248" s="526"/>
      <c r="J248" s="212"/>
    </row>
    <row r="249" spans="1:10" ht="13.5" thickBot="1">
      <c r="A249" s="529" t="s">
        <v>141</v>
      </c>
      <c r="B249" s="530"/>
      <c r="C249" s="530"/>
      <c r="D249" s="530"/>
      <c r="E249" s="530"/>
      <c r="F249" s="530"/>
      <c r="G249" s="530"/>
      <c r="H249" s="530"/>
      <c r="I249" s="531"/>
      <c r="J249" s="212"/>
    </row>
    <row r="250" spans="1:10" ht="25.5">
      <c r="A250" s="127" t="s">
        <v>24</v>
      </c>
      <c r="B250" s="30">
        <f>SUM(C250:F250)</f>
        <v>15000</v>
      </c>
      <c r="C250" s="30"/>
      <c r="D250" s="30">
        <v>5000</v>
      </c>
      <c r="E250" s="30">
        <v>5000</v>
      </c>
      <c r="F250" s="30">
        <v>5000</v>
      </c>
      <c r="G250" s="161">
        <v>0</v>
      </c>
      <c r="H250" s="161">
        <v>0</v>
      </c>
      <c r="I250" s="197">
        <v>0</v>
      </c>
      <c r="J250" s="212"/>
    </row>
    <row r="251" spans="1:10" ht="64.5" thickBot="1">
      <c r="A251" s="127" t="s">
        <v>25</v>
      </c>
      <c r="B251" s="79">
        <v>71</v>
      </c>
      <c r="C251" s="79"/>
      <c r="D251" s="79"/>
      <c r="E251" s="79"/>
      <c r="F251" s="79"/>
      <c r="G251" s="289"/>
      <c r="H251" s="289"/>
      <c r="I251" s="290"/>
      <c r="J251" s="212"/>
    </row>
    <row r="252" spans="1:10" ht="15.75" thickBot="1">
      <c r="A252" s="250" t="s">
        <v>162</v>
      </c>
      <c r="B252" s="88">
        <f>SUM(B250:B251)</f>
        <v>15071</v>
      </c>
      <c r="C252" s="88">
        <f aca="true" t="shared" si="27" ref="C252:I252">SUM(C250)</f>
        <v>0</v>
      </c>
      <c r="D252" s="88">
        <f t="shared" si="27"/>
        <v>5000</v>
      </c>
      <c r="E252" s="88">
        <f t="shared" si="27"/>
        <v>5000</v>
      </c>
      <c r="F252" s="88">
        <f t="shared" si="27"/>
        <v>5000</v>
      </c>
      <c r="G252" s="88">
        <f t="shared" si="27"/>
        <v>0</v>
      </c>
      <c r="H252" s="88">
        <f t="shared" si="27"/>
        <v>0</v>
      </c>
      <c r="I252" s="237">
        <f t="shared" si="27"/>
        <v>0</v>
      </c>
      <c r="J252" s="212"/>
    </row>
    <row r="253" spans="1:10" ht="13.5" thickBot="1">
      <c r="A253" s="527" t="s">
        <v>151</v>
      </c>
      <c r="B253" s="501"/>
      <c r="C253" s="501"/>
      <c r="D253" s="501"/>
      <c r="E253" s="501"/>
      <c r="F253" s="501"/>
      <c r="G253" s="501"/>
      <c r="H253" s="501"/>
      <c r="I253" s="528"/>
      <c r="J253" s="212"/>
    </row>
    <row r="254" spans="1:10" ht="13.5" thickBot="1">
      <c r="A254" s="466" t="s">
        <v>145</v>
      </c>
      <c r="B254" s="467"/>
      <c r="C254" s="467"/>
      <c r="D254" s="467"/>
      <c r="E254" s="467"/>
      <c r="F254" s="467"/>
      <c r="G254" s="467"/>
      <c r="H254" s="467"/>
      <c r="I254" s="468"/>
      <c r="J254" s="212"/>
    </row>
    <row r="255" spans="1:10" ht="24" customHeight="1">
      <c r="A255" s="219" t="s">
        <v>346</v>
      </c>
      <c r="B255" s="220">
        <f aca="true" t="shared" si="28" ref="B255:B263">SUM(C255:F255)</f>
        <v>18</v>
      </c>
      <c r="C255" s="220"/>
      <c r="D255" s="220"/>
      <c r="E255" s="220">
        <v>18</v>
      </c>
      <c r="F255" s="220"/>
      <c r="G255" s="220">
        <v>0</v>
      </c>
      <c r="H255" s="220">
        <v>0</v>
      </c>
      <c r="I255" s="221">
        <v>0</v>
      </c>
      <c r="J255" s="222"/>
    </row>
    <row r="256" spans="1:10" ht="26.25" customHeight="1">
      <c r="A256" s="223" t="s">
        <v>347</v>
      </c>
      <c r="B256" s="220">
        <f t="shared" si="28"/>
        <v>17</v>
      </c>
      <c r="C256" s="220"/>
      <c r="D256" s="220"/>
      <c r="E256" s="220">
        <v>17</v>
      </c>
      <c r="F256" s="220"/>
      <c r="G256" s="220">
        <v>0</v>
      </c>
      <c r="H256" s="220">
        <v>0</v>
      </c>
      <c r="I256" s="221">
        <v>0</v>
      </c>
      <c r="J256" s="222"/>
    </row>
    <row r="257" spans="1:10" ht="35.25" customHeight="1">
      <c r="A257" s="223" t="s">
        <v>348</v>
      </c>
      <c r="B257" s="224">
        <f t="shared" si="28"/>
        <v>30</v>
      </c>
      <c r="C257" s="220"/>
      <c r="D257" s="220"/>
      <c r="E257" s="220"/>
      <c r="F257" s="220">
        <v>30</v>
      </c>
      <c r="G257" s="220">
        <v>0</v>
      </c>
      <c r="H257" s="220">
        <v>0</v>
      </c>
      <c r="I257" s="221">
        <v>0</v>
      </c>
      <c r="J257" s="222"/>
    </row>
    <row r="258" spans="1:10" ht="25.5" customHeight="1">
      <c r="A258" s="225" t="s">
        <v>349</v>
      </c>
      <c r="B258" s="220">
        <f t="shared" si="28"/>
        <v>43</v>
      </c>
      <c r="C258" s="220"/>
      <c r="D258" s="220">
        <v>43</v>
      </c>
      <c r="E258" s="220"/>
      <c r="F258" s="220"/>
      <c r="G258" s="220"/>
      <c r="H258" s="220"/>
      <c r="I258" s="221"/>
      <c r="J258" s="222"/>
    </row>
    <row r="259" spans="1:10" ht="24.75" customHeight="1">
      <c r="A259" s="210" t="s">
        <v>308</v>
      </c>
      <c r="B259" s="220">
        <f t="shared" si="28"/>
        <v>360</v>
      </c>
      <c r="C259" s="220"/>
      <c r="D259" s="220"/>
      <c r="E259" s="220">
        <v>360</v>
      </c>
      <c r="F259" s="220"/>
      <c r="G259" s="220"/>
      <c r="H259" s="220"/>
      <c r="I259" s="221"/>
      <c r="J259" s="226"/>
    </row>
    <row r="260" spans="1:11" ht="39.75" customHeight="1">
      <c r="A260" s="273" t="s">
        <v>353</v>
      </c>
      <c r="B260" s="220">
        <f t="shared" si="28"/>
        <v>119</v>
      </c>
      <c r="C260" s="220">
        <v>119</v>
      </c>
      <c r="D260" s="220"/>
      <c r="E260" s="220"/>
      <c r="F260" s="220"/>
      <c r="G260" s="220"/>
      <c r="H260" s="220"/>
      <c r="I260" s="221"/>
      <c r="J260" s="226"/>
      <c r="K260" s="32"/>
    </row>
    <row r="261" spans="1:11" ht="39.75" customHeight="1">
      <c r="A261" s="225" t="s">
        <v>314</v>
      </c>
      <c r="B261" s="220">
        <f t="shared" si="28"/>
        <v>108</v>
      </c>
      <c r="C261" s="220"/>
      <c r="D261" s="220"/>
      <c r="E261" s="220">
        <v>108</v>
      </c>
      <c r="F261" s="220"/>
      <c r="G261" s="220"/>
      <c r="H261" s="220"/>
      <c r="I261" s="221"/>
      <c r="J261" s="226"/>
      <c r="K261" s="32"/>
    </row>
    <row r="262" spans="1:10" ht="22.5" customHeight="1">
      <c r="A262" s="225" t="s">
        <v>350</v>
      </c>
      <c r="B262" s="220">
        <f t="shared" si="28"/>
        <v>24</v>
      </c>
      <c r="C262" s="220"/>
      <c r="D262" s="220">
        <v>24</v>
      </c>
      <c r="E262" s="220"/>
      <c r="F262" s="220"/>
      <c r="G262" s="220"/>
      <c r="H262" s="220"/>
      <c r="I262" s="221"/>
      <c r="J262" s="226"/>
    </row>
    <row r="263" spans="1:10" ht="23.25" customHeight="1">
      <c r="A263" s="225" t="s">
        <v>351</v>
      </c>
      <c r="B263" s="220">
        <f t="shared" si="28"/>
        <v>25</v>
      </c>
      <c r="C263" s="220"/>
      <c r="D263" s="220">
        <v>25</v>
      </c>
      <c r="E263" s="220"/>
      <c r="F263" s="220"/>
      <c r="G263" s="220"/>
      <c r="H263" s="220"/>
      <c r="I263" s="221"/>
      <c r="J263" s="226"/>
    </row>
    <row r="264" spans="1:10" ht="33" customHeight="1">
      <c r="A264" s="225" t="s">
        <v>352</v>
      </c>
      <c r="B264" s="220">
        <f>SUM(C264:G264)</f>
        <v>60</v>
      </c>
      <c r="C264" s="220"/>
      <c r="D264" s="220"/>
      <c r="E264" s="220">
        <v>60</v>
      </c>
      <c r="F264" s="220"/>
      <c r="G264" s="220"/>
      <c r="H264" s="220"/>
      <c r="I264" s="221"/>
      <c r="J264" s="226"/>
    </row>
    <row r="265" spans="1:10" ht="35.25" customHeight="1">
      <c r="A265" s="225" t="s">
        <v>310</v>
      </c>
      <c r="B265" s="220">
        <f aca="true" t="shared" si="29" ref="B265:B270">SUM(C265:F265)</f>
        <v>225</v>
      </c>
      <c r="C265" s="220"/>
      <c r="D265" s="220"/>
      <c r="E265" s="220"/>
      <c r="F265" s="220">
        <v>225</v>
      </c>
      <c r="G265" s="220">
        <v>364</v>
      </c>
      <c r="H265" s="220">
        <v>364</v>
      </c>
      <c r="I265" s="221"/>
      <c r="J265" s="226"/>
    </row>
    <row r="266" spans="1:10" ht="49.5" customHeight="1">
      <c r="A266" s="225" t="s">
        <v>311</v>
      </c>
      <c r="B266" s="220">
        <f t="shared" si="29"/>
        <v>144</v>
      </c>
      <c r="C266" s="220"/>
      <c r="D266" s="220"/>
      <c r="E266" s="220">
        <v>42</v>
      </c>
      <c r="F266" s="220">
        <v>102</v>
      </c>
      <c r="G266" s="220">
        <v>143</v>
      </c>
      <c r="H266" s="220">
        <v>470</v>
      </c>
      <c r="I266" s="221">
        <v>408</v>
      </c>
      <c r="J266" s="226"/>
    </row>
    <row r="267" spans="1:10" ht="48" customHeight="1">
      <c r="A267" s="210" t="s">
        <v>312</v>
      </c>
      <c r="B267" s="220">
        <f t="shared" si="29"/>
        <v>530</v>
      </c>
      <c r="C267" s="220"/>
      <c r="D267" s="220"/>
      <c r="E267" s="220"/>
      <c r="F267" s="220">
        <v>530</v>
      </c>
      <c r="G267" s="220"/>
      <c r="H267" s="220"/>
      <c r="I267" s="221"/>
      <c r="J267" s="226"/>
    </row>
    <row r="268" spans="1:10" ht="21.75" customHeight="1">
      <c r="A268" s="210" t="s">
        <v>309</v>
      </c>
      <c r="B268" s="220">
        <f t="shared" si="29"/>
        <v>199</v>
      </c>
      <c r="C268" s="220"/>
      <c r="D268" s="220"/>
      <c r="E268" s="220">
        <v>199</v>
      </c>
      <c r="F268" s="220"/>
      <c r="G268" s="220"/>
      <c r="H268" s="220"/>
      <c r="I268" s="221"/>
      <c r="J268" s="226"/>
    </row>
    <row r="269" spans="1:10" ht="20.25" customHeight="1">
      <c r="A269" s="225" t="s">
        <v>354</v>
      </c>
      <c r="B269" s="220">
        <f t="shared" si="29"/>
        <v>538</v>
      </c>
      <c r="C269" s="220"/>
      <c r="D269" s="220"/>
      <c r="E269" s="220"/>
      <c r="F269" s="220">
        <v>538</v>
      </c>
      <c r="G269" s="220"/>
      <c r="H269" s="220"/>
      <c r="I269" s="221"/>
      <c r="J269" s="226"/>
    </row>
    <row r="270" spans="1:10" ht="34.5" customHeight="1">
      <c r="A270" s="210" t="s">
        <v>313</v>
      </c>
      <c r="B270" s="220">
        <f t="shared" si="29"/>
        <v>113</v>
      </c>
      <c r="C270" s="220"/>
      <c r="D270" s="220"/>
      <c r="E270" s="220"/>
      <c r="F270" s="220">
        <v>113</v>
      </c>
      <c r="G270" s="220">
        <v>113</v>
      </c>
      <c r="H270" s="220">
        <v>113</v>
      </c>
      <c r="I270" s="221"/>
      <c r="J270" s="226"/>
    </row>
    <row r="271" spans="1:9" ht="12.75">
      <c r="A271" s="275" t="s">
        <v>355</v>
      </c>
      <c r="B271" s="224">
        <v>0</v>
      </c>
      <c r="C271" s="224"/>
      <c r="D271" s="224"/>
      <c r="E271" s="224"/>
      <c r="F271" s="224"/>
      <c r="G271" s="224">
        <v>60</v>
      </c>
      <c r="H271" s="224">
        <v>74</v>
      </c>
      <c r="I271" s="276">
        <v>74</v>
      </c>
    </row>
    <row r="272" spans="1:9" ht="22.5">
      <c r="A272" s="277" t="s">
        <v>356</v>
      </c>
      <c r="B272" s="220"/>
      <c r="C272" s="220"/>
      <c r="D272" s="220"/>
      <c r="E272" s="220"/>
      <c r="F272" s="220"/>
      <c r="G272" s="220">
        <v>96</v>
      </c>
      <c r="H272" s="220"/>
      <c r="I272" s="221"/>
    </row>
    <row r="273" spans="1:9" ht="25.5">
      <c r="A273" s="274" t="s">
        <v>357</v>
      </c>
      <c r="B273" s="161"/>
      <c r="C273" s="161"/>
      <c r="D273" s="161"/>
      <c r="E273" s="161"/>
      <c r="F273" s="161"/>
      <c r="G273" s="161">
        <v>71</v>
      </c>
      <c r="H273" s="161"/>
      <c r="I273" s="197"/>
    </row>
    <row r="274" spans="1:10" ht="41.25" customHeight="1" thickBot="1">
      <c r="A274" s="129" t="s">
        <v>189</v>
      </c>
      <c r="B274" s="30">
        <f>SUM(C274:F274)</f>
        <v>175</v>
      </c>
      <c r="C274" s="30">
        <v>5</v>
      </c>
      <c r="D274" s="30">
        <v>170</v>
      </c>
      <c r="E274" s="30"/>
      <c r="F274" s="30"/>
      <c r="G274" s="30">
        <v>0</v>
      </c>
      <c r="H274" s="30">
        <v>0</v>
      </c>
      <c r="I274" s="128">
        <v>0</v>
      </c>
      <c r="J274" s="32"/>
    </row>
    <row r="275" spans="1:9" ht="26.25" customHeight="1" thickBot="1">
      <c r="A275" s="85" t="s">
        <v>158</v>
      </c>
      <c r="B275" s="88">
        <f aca="true" t="shared" si="30" ref="B275:I275">SUM(B255:B274)</f>
        <v>2728</v>
      </c>
      <c r="C275" s="88">
        <f t="shared" si="30"/>
        <v>124</v>
      </c>
      <c r="D275" s="88">
        <f t="shared" si="30"/>
        <v>262</v>
      </c>
      <c r="E275" s="88">
        <f t="shared" si="30"/>
        <v>804</v>
      </c>
      <c r="F275" s="88">
        <f t="shared" si="30"/>
        <v>1538</v>
      </c>
      <c r="G275" s="88">
        <f t="shared" si="30"/>
        <v>847</v>
      </c>
      <c r="H275" s="88">
        <f t="shared" si="30"/>
        <v>1021</v>
      </c>
      <c r="I275" s="237">
        <f t="shared" si="30"/>
        <v>482</v>
      </c>
    </row>
    <row r="276" spans="1:9" ht="12.75">
      <c r="A276" s="512" t="s">
        <v>147</v>
      </c>
      <c r="B276" s="491"/>
      <c r="C276" s="491"/>
      <c r="D276" s="491"/>
      <c r="E276" s="491"/>
      <c r="F276" s="491"/>
      <c r="G276" s="491"/>
      <c r="H276" s="491"/>
      <c r="I276" s="513"/>
    </row>
    <row r="277" spans="1:9" ht="40.5" customHeight="1">
      <c r="A277" s="132" t="s">
        <v>198</v>
      </c>
      <c r="B277" s="30">
        <f>SUM(C277:F277)</f>
        <v>1</v>
      </c>
      <c r="C277" s="30"/>
      <c r="D277" s="30">
        <v>1</v>
      </c>
      <c r="E277" s="30"/>
      <c r="F277" s="30"/>
      <c r="G277" s="30">
        <v>0</v>
      </c>
      <c r="H277" s="30">
        <v>0</v>
      </c>
      <c r="I277" s="128">
        <v>0</v>
      </c>
    </row>
    <row r="278" spans="1:9" ht="42.75" customHeight="1">
      <c r="A278" s="132" t="s">
        <v>199</v>
      </c>
      <c r="B278" s="30">
        <f>SUM(C278:F278)</f>
        <v>18</v>
      </c>
      <c r="C278" s="30"/>
      <c r="D278" s="30">
        <v>18</v>
      </c>
      <c r="E278" s="30"/>
      <c r="F278" s="30"/>
      <c r="G278" s="30">
        <v>0</v>
      </c>
      <c r="H278" s="30">
        <v>0</v>
      </c>
      <c r="I278" s="128">
        <v>0</v>
      </c>
    </row>
    <row r="279" spans="1:9" ht="18" customHeight="1">
      <c r="A279" s="132" t="s">
        <v>287</v>
      </c>
      <c r="B279" s="30">
        <f>SUM(C279:F279)</f>
        <v>400</v>
      </c>
      <c r="C279" s="30">
        <v>100</v>
      </c>
      <c r="D279" s="30">
        <v>100</v>
      </c>
      <c r="E279" s="30">
        <v>100</v>
      </c>
      <c r="F279" s="30">
        <v>100</v>
      </c>
      <c r="G279" s="30">
        <v>406</v>
      </c>
      <c r="H279" s="30">
        <v>429</v>
      </c>
      <c r="I279" s="128">
        <v>453</v>
      </c>
    </row>
    <row r="280" spans="1:9" ht="12.75">
      <c r="A280" s="130" t="s">
        <v>161</v>
      </c>
      <c r="B280" s="42">
        <f>SUM(B277:B279)</f>
        <v>419</v>
      </c>
      <c r="C280" s="42"/>
      <c r="D280" s="42"/>
      <c r="E280" s="42"/>
      <c r="F280" s="42"/>
      <c r="G280" s="42">
        <f>SUM(G277:G279)</f>
        <v>406</v>
      </c>
      <c r="H280" s="42">
        <f>SUM(H277:H279)</f>
        <v>429</v>
      </c>
      <c r="I280" s="126">
        <f>SUM(I277:I279)</f>
        <v>453</v>
      </c>
    </row>
    <row r="281" spans="1:9" ht="16.5" thickBot="1">
      <c r="A281" s="249" t="s">
        <v>160</v>
      </c>
      <c r="B281" s="57">
        <f>SUM(B275+B280)</f>
        <v>3147</v>
      </c>
      <c r="C281" s="57"/>
      <c r="D281" s="57"/>
      <c r="E281" s="57"/>
      <c r="F281" s="57"/>
      <c r="G281" s="57">
        <f>SUM(G275+G280)</f>
        <v>1253</v>
      </c>
      <c r="H281" s="57">
        <f>SUM(H275+H280)</f>
        <v>1450</v>
      </c>
      <c r="I281" s="135">
        <f>SUM(I275+I280)</f>
        <v>935</v>
      </c>
    </row>
    <row r="282" spans="1:9" ht="17.25" thickBot="1">
      <c r="A282" s="248" t="s">
        <v>300</v>
      </c>
      <c r="B282" s="61">
        <f>SUM(B252+B281)</f>
        <v>18218</v>
      </c>
      <c r="C282" s="61"/>
      <c r="D282" s="61"/>
      <c r="E282" s="61"/>
      <c r="F282" s="61"/>
      <c r="G282" s="61">
        <f>SUM(G252+G281)</f>
        <v>1253</v>
      </c>
      <c r="H282" s="61">
        <f>SUM(H252+H281)</f>
        <v>1450</v>
      </c>
      <c r="I282" s="62">
        <f>SUM(I252+I281)</f>
        <v>935</v>
      </c>
    </row>
    <row r="283" spans="1:13" ht="12" customHeight="1">
      <c r="A283" s="193" t="s">
        <v>273</v>
      </c>
      <c r="B283" s="178">
        <f>SUM(B252)</f>
        <v>15071</v>
      </c>
      <c r="C283" s="178"/>
      <c r="D283" s="178"/>
      <c r="E283" s="178"/>
      <c r="F283" s="178"/>
      <c r="G283" s="178">
        <f>SUM(G250+G259)</f>
        <v>0</v>
      </c>
      <c r="H283" s="178">
        <f>SUM(H250+H259)</f>
        <v>0</v>
      </c>
      <c r="I283" s="201">
        <f>SUM(I250+I259)</f>
        <v>0</v>
      </c>
      <c r="J283" s="152"/>
      <c r="K283" s="152"/>
      <c r="L283" s="152"/>
      <c r="M283" s="8"/>
    </row>
    <row r="284" spans="1:13" ht="0.75" customHeight="1">
      <c r="A284" s="155"/>
      <c r="B284" s="179"/>
      <c r="C284" s="179"/>
      <c r="D284" s="179"/>
      <c r="E284" s="179"/>
      <c r="F284" s="179"/>
      <c r="G284" s="179"/>
      <c r="H284" s="179"/>
      <c r="I284" s="188"/>
      <c r="J284" s="152"/>
      <c r="K284" s="152"/>
      <c r="L284" s="152"/>
      <c r="M284" s="8"/>
    </row>
    <row r="285" spans="1:13" ht="11.25" customHeight="1">
      <c r="A285" s="323" t="s">
        <v>275</v>
      </c>
      <c r="B285" s="262">
        <f>SUM(B281)</f>
        <v>3147</v>
      </c>
      <c r="C285" s="262"/>
      <c r="D285" s="262"/>
      <c r="E285" s="262"/>
      <c r="F285" s="262"/>
      <c r="G285" s="262">
        <f>SUM(G281-G259)</f>
        <v>1253</v>
      </c>
      <c r="H285" s="262">
        <f>SUM(H281-H259)</f>
        <v>1450</v>
      </c>
      <c r="I285" s="262">
        <f>SUM(I281-I259)</f>
        <v>935</v>
      </c>
      <c r="J285" s="152"/>
      <c r="K285" s="152"/>
      <c r="L285" s="152"/>
      <c r="M285" s="8"/>
    </row>
    <row r="286" spans="1:13" ht="11.25" customHeight="1" thickBot="1">
      <c r="A286" s="258"/>
      <c r="B286" s="259"/>
      <c r="C286" s="259"/>
      <c r="D286" s="259"/>
      <c r="E286" s="259"/>
      <c r="F286" s="259"/>
      <c r="G286" s="259"/>
      <c r="H286" s="259"/>
      <c r="I286" s="260"/>
      <c r="J286" s="152"/>
      <c r="K286" s="152"/>
      <c r="L286" s="152"/>
      <c r="M286" s="8"/>
    </row>
    <row r="287" spans="1:9" s="8" customFormat="1" ht="16.5" customHeight="1" thickBot="1">
      <c r="A287" s="514" t="s">
        <v>233</v>
      </c>
      <c r="B287" s="515"/>
      <c r="C287" s="515"/>
      <c r="D287" s="515"/>
      <c r="E287" s="515"/>
      <c r="F287" s="515"/>
      <c r="G287" s="515"/>
      <c r="H287" s="515"/>
      <c r="I287" s="516"/>
    </row>
    <row r="288" spans="1:9" ht="12.75">
      <c r="A288" s="532" t="s">
        <v>140</v>
      </c>
      <c r="B288" s="474"/>
      <c r="C288" s="474"/>
      <c r="D288" s="474"/>
      <c r="E288" s="474"/>
      <c r="F288" s="474"/>
      <c r="G288" s="474"/>
      <c r="H288" s="474"/>
      <c r="I288" s="533"/>
    </row>
    <row r="289" spans="1:9" ht="18.75" customHeight="1">
      <c r="A289" s="131" t="s">
        <v>234</v>
      </c>
      <c r="B289" s="36">
        <v>12795</v>
      </c>
      <c r="C289" s="37"/>
      <c r="D289" s="37"/>
      <c r="E289" s="37"/>
      <c r="F289" s="37"/>
      <c r="G289" s="30">
        <v>20356</v>
      </c>
      <c r="H289" s="30">
        <v>0</v>
      </c>
      <c r="I289" s="128">
        <v>0</v>
      </c>
    </row>
    <row r="290" spans="1:9" ht="22.5" customHeight="1">
      <c r="A290" s="130" t="s">
        <v>155</v>
      </c>
      <c r="B290" s="40">
        <f>SUM(B289:B289)</f>
        <v>12795</v>
      </c>
      <c r="C290" s="40"/>
      <c r="D290" s="40"/>
      <c r="E290" s="40"/>
      <c r="F290" s="40"/>
      <c r="G290" s="40">
        <f>SUM(G289:G289)</f>
        <v>20356</v>
      </c>
      <c r="H290" s="40">
        <f>SUM(H289:H289)</f>
        <v>0</v>
      </c>
      <c r="I290" s="143">
        <f>SUM(I289:I289)</f>
        <v>0</v>
      </c>
    </row>
    <row r="291" spans="1:9" ht="14.25" customHeight="1">
      <c r="A291" s="146" t="s">
        <v>304</v>
      </c>
      <c r="B291" s="50">
        <f>SUM(B290)</f>
        <v>12795</v>
      </c>
      <c r="C291" s="50"/>
      <c r="D291" s="50"/>
      <c r="E291" s="50"/>
      <c r="F291" s="50"/>
      <c r="G291" s="50">
        <f>SUM(G290)</f>
        <v>20356</v>
      </c>
      <c r="H291" s="50">
        <f>SUM(H290)</f>
        <v>0</v>
      </c>
      <c r="I291" s="140">
        <f>SUM(I290)</f>
        <v>0</v>
      </c>
    </row>
    <row r="292" spans="1:13" ht="12.75">
      <c r="A292" s="207" t="s">
        <v>68</v>
      </c>
      <c r="B292" s="178">
        <f>SUM(B289)</f>
        <v>12795</v>
      </c>
      <c r="C292" s="178"/>
      <c r="D292" s="178"/>
      <c r="E292" s="178"/>
      <c r="F292" s="178"/>
      <c r="G292" s="178">
        <f>SUM(G289)</f>
        <v>20356</v>
      </c>
      <c r="H292" s="178">
        <f>SUM(H289)</f>
        <v>0</v>
      </c>
      <c r="I292" s="201">
        <f>SUM(I289)</f>
        <v>0</v>
      </c>
      <c r="J292" s="152"/>
      <c r="K292" s="152"/>
      <c r="L292" s="152"/>
      <c r="M292" s="8"/>
    </row>
    <row r="293" spans="1:13" ht="13.5" thickBot="1">
      <c r="A293" s="258"/>
      <c r="B293" s="259"/>
      <c r="C293" s="259"/>
      <c r="D293" s="259"/>
      <c r="E293" s="259"/>
      <c r="F293" s="259"/>
      <c r="G293" s="259"/>
      <c r="H293" s="259"/>
      <c r="I293" s="260"/>
      <c r="J293" s="152"/>
      <c r="K293" s="152"/>
      <c r="L293" s="152"/>
      <c r="M293" s="8"/>
    </row>
    <row r="294" spans="1:9" ht="18.75" thickBot="1">
      <c r="A294" s="514" t="s">
        <v>246</v>
      </c>
      <c r="B294" s="515"/>
      <c r="C294" s="515"/>
      <c r="D294" s="515"/>
      <c r="E294" s="515"/>
      <c r="F294" s="515"/>
      <c r="G294" s="515"/>
      <c r="H294" s="515"/>
      <c r="I294" s="516"/>
    </row>
    <row r="295" spans="1:9" ht="12.75">
      <c r="A295" s="473" t="s">
        <v>140</v>
      </c>
      <c r="B295" s="474"/>
      <c r="C295" s="474"/>
      <c r="D295" s="474"/>
      <c r="E295" s="474"/>
      <c r="F295" s="474"/>
      <c r="G295" s="474"/>
      <c r="H295" s="474"/>
      <c r="I295" s="474"/>
    </row>
    <row r="296" spans="1:12" ht="27.75" customHeight="1">
      <c r="A296" s="34" t="s">
        <v>26</v>
      </c>
      <c r="B296" s="11">
        <v>3.4</v>
      </c>
      <c r="C296" s="11">
        <v>3.4</v>
      </c>
      <c r="D296" s="11"/>
      <c r="E296" s="11"/>
      <c r="F296" s="11"/>
      <c r="G296" s="11"/>
      <c r="H296" s="11"/>
      <c r="I296" s="11"/>
      <c r="L296" s="32"/>
    </row>
    <row r="297" spans="1:9" s="256" customFormat="1" ht="29.25" customHeight="1">
      <c r="A297" s="34" t="s">
        <v>27</v>
      </c>
      <c r="B297" s="5">
        <v>3.3</v>
      </c>
      <c r="C297" s="5">
        <v>3.3</v>
      </c>
      <c r="D297" s="5"/>
      <c r="E297" s="5"/>
      <c r="F297" s="5"/>
      <c r="G297" s="5"/>
      <c r="H297" s="5"/>
      <c r="I297" s="5"/>
    </row>
    <row r="298" spans="1:9" ht="25.5">
      <c r="A298" s="34" t="s">
        <v>28</v>
      </c>
      <c r="B298" s="5">
        <v>6.5</v>
      </c>
      <c r="C298" s="5">
        <v>6.5</v>
      </c>
      <c r="D298" s="5"/>
      <c r="E298" s="5"/>
      <c r="F298" s="5"/>
      <c r="G298" s="5"/>
      <c r="H298" s="5"/>
      <c r="I298" s="5"/>
    </row>
    <row r="299" spans="1:9" ht="25.5">
      <c r="A299" s="34" t="s">
        <v>29</v>
      </c>
      <c r="B299" s="5">
        <v>7.4</v>
      </c>
      <c r="C299" s="5">
        <v>7.4</v>
      </c>
      <c r="D299" s="5"/>
      <c r="E299" s="5"/>
      <c r="F299" s="5"/>
      <c r="G299" s="5"/>
      <c r="H299" s="5"/>
      <c r="I299" s="5"/>
    </row>
    <row r="300" spans="1:9" ht="25.5">
      <c r="A300" s="34" t="s">
        <v>30</v>
      </c>
      <c r="B300" s="5">
        <v>3.3</v>
      </c>
      <c r="C300" s="5">
        <v>3.3</v>
      </c>
      <c r="D300" s="5"/>
      <c r="E300" s="5"/>
      <c r="F300" s="5"/>
      <c r="G300" s="5"/>
      <c r="H300" s="5"/>
      <c r="I300" s="5"/>
    </row>
    <row r="301" spans="1:9" ht="39.75" customHeight="1">
      <c r="A301" s="35" t="s">
        <v>31</v>
      </c>
      <c r="B301" s="5">
        <v>89.2</v>
      </c>
      <c r="C301" s="5">
        <v>89.2</v>
      </c>
      <c r="D301" s="5"/>
      <c r="E301" s="5"/>
      <c r="F301" s="5"/>
      <c r="G301" s="5"/>
      <c r="H301" s="5"/>
      <c r="I301" s="5"/>
    </row>
    <row r="302" spans="1:9" ht="37.5" customHeight="1">
      <c r="A302" s="35" t="s">
        <v>32</v>
      </c>
      <c r="B302" s="5">
        <v>39.3</v>
      </c>
      <c r="C302" s="5">
        <v>39.3</v>
      </c>
      <c r="D302" s="5"/>
      <c r="E302" s="5"/>
      <c r="F302" s="5"/>
      <c r="G302" s="5"/>
      <c r="H302" s="5"/>
      <c r="I302" s="5"/>
    </row>
    <row r="303" spans="1:15" ht="29.25" customHeight="1">
      <c r="A303" s="324" t="s">
        <v>33</v>
      </c>
      <c r="B303" s="325">
        <v>4737</v>
      </c>
      <c r="C303" s="326">
        <v>1317</v>
      </c>
      <c r="D303" s="325">
        <v>2000</v>
      </c>
      <c r="E303" s="325">
        <v>1420</v>
      </c>
      <c r="F303" s="5"/>
      <c r="G303" s="5"/>
      <c r="H303" s="5"/>
      <c r="I303" s="5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386</v>
      </c>
    </row>
    <row r="304" spans="1:9" ht="29.25" customHeight="1">
      <c r="A304" s="324" t="s">
        <v>34</v>
      </c>
      <c r="B304" s="325">
        <v>5685</v>
      </c>
      <c r="C304" s="326"/>
      <c r="D304" s="327"/>
      <c r="E304" s="325"/>
      <c r="F304" s="325">
        <v>5685</v>
      </c>
      <c r="G304" s="5"/>
      <c r="H304" s="5"/>
      <c r="I304" s="5"/>
    </row>
    <row r="305" spans="1:9" ht="12.75">
      <c r="A305" s="81" t="s">
        <v>155</v>
      </c>
      <c r="B305" s="40">
        <v>9257.4</v>
      </c>
      <c r="C305" s="81">
        <v>152.4</v>
      </c>
      <c r="D305" s="328">
        <v>2000</v>
      </c>
      <c r="E305" s="328">
        <v>1420</v>
      </c>
      <c r="F305" s="328">
        <v>5685</v>
      </c>
      <c r="G305" s="328">
        <v>10720</v>
      </c>
      <c r="H305" s="5"/>
      <c r="I305" s="5"/>
    </row>
    <row r="306" spans="1:9" ht="15" customHeight="1">
      <c r="A306" s="473" t="s">
        <v>141</v>
      </c>
      <c r="B306" s="474"/>
      <c r="C306" s="474"/>
      <c r="D306" s="474"/>
      <c r="E306" s="474"/>
      <c r="F306" s="474"/>
      <c r="G306" s="474"/>
      <c r="H306" s="474"/>
      <c r="I306" s="474"/>
    </row>
    <row r="307" spans="1:9" ht="24" customHeight="1">
      <c r="A307" s="34" t="s">
        <v>35</v>
      </c>
      <c r="B307" s="329">
        <v>8000</v>
      </c>
      <c r="C307" s="5"/>
      <c r="D307" s="5"/>
      <c r="E307" s="37"/>
      <c r="F307" s="329">
        <v>8000</v>
      </c>
      <c r="G307" s="329"/>
      <c r="H307" s="5"/>
      <c r="I307" s="5"/>
    </row>
    <row r="308" spans="1:9" ht="25.5">
      <c r="A308" s="34" t="s">
        <v>36</v>
      </c>
      <c r="B308" s="329">
        <v>3000</v>
      </c>
      <c r="C308" s="5"/>
      <c r="D308" s="5"/>
      <c r="E308" s="37"/>
      <c r="F308" s="329">
        <v>3000</v>
      </c>
      <c r="G308" s="5"/>
      <c r="H308" s="5"/>
      <c r="I308" s="5"/>
    </row>
    <row r="309" spans="1:9" ht="25.5">
      <c r="A309" s="34" t="s">
        <v>37</v>
      </c>
      <c r="B309" s="329">
        <v>19000</v>
      </c>
      <c r="C309" s="5"/>
      <c r="D309" s="5"/>
      <c r="E309" s="37"/>
      <c r="F309" s="329">
        <v>19000</v>
      </c>
      <c r="G309" s="329"/>
      <c r="H309" s="5"/>
      <c r="I309" s="5"/>
    </row>
    <row r="310" spans="1:9" ht="22.5" customHeight="1">
      <c r="A310" s="34" t="s">
        <v>38</v>
      </c>
      <c r="B310" s="329">
        <v>10400</v>
      </c>
      <c r="C310" s="5"/>
      <c r="D310" s="5"/>
      <c r="E310" s="37"/>
      <c r="F310" s="329">
        <v>10400</v>
      </c>
      <c r="G310" s="329"/>
      <c r="H310" s="5"/>
      <c r="I310" s="5"/>
    </row>
    <row r="311" spans="1:9" ht="22.5" customHeight="1">
      <c r="A311" s="34" t="s">
        <v>39</v>
      </c>
      <c r="B311" s="329">
        <v>5000</v>
      </c>
      <c r="C311" s="5"/>
      <c r="D311" s="5"/>
      <c r="E311" s="37"/>
      <c r="F311" s="329">
        <v>5000</v>
      </c>
      <c r="G311" s="5"/>
      <c r="H311" s="5"/>
      <c r="I311" s="5"/>
    </row>
    <row r="312" spans="1:9" ht="20.25" customHeight="1">
      <c r="A312" s="13" t="s">
        <v>162</v>
      </c>
      <c r="B312" s="328">
        <v>45400</v>
      </c>
      <c r="C312" s="5"/>
      <c r="D312" s="5"/>
      <c r="E312" s="328"/>
      <c r="F312" s="328">
        <v>45400</v>
      </c>
      <c r="G312" s="328">
        <v>40000</v>
      </c>
      <c r="H312" s="328">
        <v>60000</v>
      </c>
      <c r="I312" s="328">
        <v>60000</v>
      </c>
    </row>
    <row r="313" spans="1:9" ht="19.5" customHeight="1">
      <c r="A313" s="490" t="s">
        <v>151</v>
      </c>
      <c r="B313" s="491"/>
      <c r="C313" s="491"/>
      <c r="D313" s="491"/>
      <c r="E313" s="491"/>
      <c r="F313" s="491"/>
      <c r="G313" s="491"/>
      <c r="H313" s="491"/>
      <c r="I313" s="491"/>
    </row>
    <row r="314" spans="1:9" ht="14.25" customHeight="1">
      <c r="A314" s="469" t="s">
        <v>145</v>
      </c>
      <c r="B314" s="470"/>
      <c r="C314" s="470"/>
      <c r="D314" s="470"/>
      <c r="E314" s="470"/>
      <c r="F314" s="470"/>
      <c r="G314" s="470"/>
      <c r="H314" s="470"/>
      <c r="I314" s="470"/>
    </row>
    <row r="315" spans="1:9" ht="13.5" customHeight="1">
      <c r="A315" s="24" t="s">
        <v>40</v>
      </c>
      <c r="B315" s="24">
        <v>200</v>
      </c>
      <c r="C315" s="24"/>
      <c r="D315" s="24"/>
      <c r="E315" s="24">
        <v>200</v>
      </c>
      <c r="F315" s="24"/>
      <c r="G315" s="24"/>
      <c r="H315" s="24"/>
      <c r="I315" s="24"/>
    </row>
    <row r="316" spans="1:9" ht="27.75" customHeight="1">
      <c r="A316" s="35" t="s">
        <v>41</v>
      </c>
      <c r="B316" s="23">
        <v>14</v>
      </c>
      <c r="C316" s="23">
        <v>14</v>
      </c>
      <c r="D316" s="23"/>
      <c r="E316" s="23"/>
      <c r="F316" s="23"/>
      <c r="G316" s="23"/>
      <c r="H316" s="23"/>
      <c r="I316" s="23"/>
    </row>
    <row r="317" spans="1:9" ht="22.5" customHeight="1">
      <c r="A317" s="34" t="s">
        <v>42</v>
      </c>
      <c r="B317" s="23">
        <v>32</v>
      </c>
      <c r="C317" s="23"/>
      <c r="D317" s="23">
        <v>32</v>
      </c>
      <c r="E317" s="23"/>
      <c r="F317" s="23"/>
      <c r="G317" s="23"/>
      <c r="H317" s="23"/>
      <c r="I317" s="23"/>
    </row>
    <row r="318" spans="1:9" ht="24" customHeight="1">
      <c r="A318" s="34" t="s">
        <v>43</v>
      </c>
      <c r="B318" s="23">
        <v>6</v>
      </c>
      <c r="C318" s="23">
        <v>6</v>
      </c>
      <c r="D318" s="23"/>
      <c r="E318" s="23"/>
      <c r="F318" s="23"/>
      <c r="G318" s="23"/>
      <c r="H318" s="23"/>
      <c r="I318" s="23"/>
    </row>
    <row r="319" spans="1:9" ht="24.75" customHeight="1">
      <c r="A319" s="34" t="s">
        <v>44</v>
      </c>
      <c r="B319" s="23">
        <v>15</v>
      </c>
      <c r="C319" s="23"/>
      <c r="D319" s="23">
        <v>15</v>
      </c>
      <c r="E319" s="23"/>
      <c r="F319" s="23"/>
      <c r="G319" s="23"/>
      <c r="H319" s="23"/>
      <c r="I319" s="23"/>
    </row>
    <row r="320" spans="1:9" ht="25.5" customHeight="1">
      <c r="A320" s="34" t="s">
        <v>45</v>
      </c>
      <c r="B320" s="23">
        <v>28</v>
      </c>
      <c r="C320" s="23">
        <v>28</v>
      </c>
      <c r="D320" s="23"/>
      <c r="E320" s="23"/>
      <c r="F320" s="23"/>
      <c r="G320" s="23"/>
      <c r="H320" s="23"/>
      <c r="I320" s="23"/>
    </row>
    <row r="321" spans="1:9" ht="22.5" customHeight="1">
      <c r="A321" s="34" t="s">
        <v>46</v>
      </c>
      <c r="B321" s="23">
        <v>70</v>
      </c>
      <c r="C321" s="23"/>
      <c r="D321" s="23">
        <v>70</v>
      </c>
      <c r="E321" s="23"/>
      <c r="F321" s="23"/>
      <c r="G321" s="23"/>
      <c r="H321" s="23"/>
      <c r="I321" s="23"/>
    </row>
    <row r="322" spans="1:9" ht="30" customHeight="1">
      <c r="A322" s="34" t="s">
        <v>47</v>
      </c>
      <c r="B322" s="23">
        <v>22</v>
      </c>
      <c r="C322" s="23">
        <v>22</v>
      </c>
      <c r="D322" s="23"/>
      <c r="E322" s="23"/>
      <c r="F322" s="23"/>
      <c r="G322" s="23"/>
      <c r="H322" s="23"/>
      <c r="I322" s="23"/>
    </row>
    <row r="323" spans="1:9" ht="26.25" customHeight="1">
      <c r="A323" s="34" t="s">
        <v>48</v>
      </c>
      <c r="B323" s="23">
        <v>54</v>
      </c>
      <c r="C323" s="23"/>
      <c r="D323" s="23">
        <v>54</v>
      </c>
      <c r="E323" s="23"/>
      <c r="F323" s="23"/>
      <c r="G323" s="23"/>
      <c r="H323" s="23"/>
      <c r="I323" s="23"/>
    </row>
    <row r="324" spans="1:9" ht="24.75" customHeight="1">
      <c r="A324" s="34" t="s">
        <v>49</v>
      </c>
      <c r="B324" s="23">
        <v>8</v>
      </c>
      <c r="C324" s="23">
        <v>8</v>
      </c>
      <c r="D324" s="23"/>
      <c r="E324" s="23"/>
      <c r="F324" s="23"/>
      <c r="G324" s="23"/>
      <c r="H324" s="23"/>
      <c r="I324" s="23"/>
    </row>
    <row r="325" spans="1:13" ht="24" customHeight="1">
      <c r="A325" s="34" t="s">
        <v>50</v>
      </c>
      <c r="B325" s="23">
        <v>20</v>
      </c>
      <c r="C325" s="23"/>
      <c r="D325" s="23">
        <v>20</v>
      </c>
      <c r="E325" s="23"/>
      <c r="F325" s="23"/>
      <c r="G325" s="23"/>
      <c r="H325" s="23"/>
      <c r="I325" s="23"/>
      <c r="J325" s="152"/>
      <c r="K325" s="152"/>
      <c r="L325" s="152"/>
      <c r="M325" s="8"/>
    </row>
    <row r="326" spans="1:9" ht="27.75" customHeight="1">
      <c r="A326" s="21" t="s">
        <v>158</v>
      </c>
      <c r="B326" s="21">
        <v>469</v>
      </c>
      <c r="C326" s="21">
        <v>78</v>
      </c>
      <c r="D326" s="21">
        <v>191</v>
      </c>
      <c r="E326" s="21">
        <v>200</v>
      </c>
      <c r="F326" s="23"/>
      <c r="G326" s="21">
        <v>500</v>
      </c>
      <c r="H326" s="21">
        <v>500</v>
      </c>
      <c r="I326" s="21">
        <v>500</v>
      </c>
    </row>
    <row r="327" spans="1:13" ht="12.75" customHeight="1">
      <c r="A327" s="490" t="s">
        <v>51</v>
      </c>
      <c r="B327" s="491"/>
      <c r="C327" s="491"/>
      <c r="D327" s="491"/>
      <c r="E327" s="491"/>
      <c r="F327" s="491"/>
      <c r="G327" s="491"/>
      <c r="H327" s="491"/>
      <c r="I327" s="492"/>
      <c r="J327" s="152"/>
      <c r="K327" s="152"/>
      <c r="L327" s="152"/>
      <c r="M327" s="8"/>
    </row>
    <row r="328" spans="1:13" ht="22.5" customHeight="1">
      <c r="A328" s="34" t="s">
        <v>52</v>
      </c>
      <c r="B328" s="24">
        <v>78.5</v>
      </c>
      <c r="C328" s="24"/>
      <c r="D328" s="24"/>
      <c r="E328" s="24">
        <v>78.5</v>
      </c>
      <c r="F328" s="24"/>
      <c r="G328" s="24"/>
      <c r="H328" s="24"/>
      <c r="I328" s="24"/>
      <c r="J328" s="152"/>
      <c r="K328" s="152"/>
      <c r="L328" s="152"/>
      <c r="M328" s="8"/>
    </row>
    <row r="329" spans="1:13" ht="15" customHeight="1">
      <c r="A329" s="34" t="s">
        <v>53</v>
      </c>
      <c r="B329" s="23">
        <v>38</v>
      </c>
      <c r="C329" s="23"/>
      <c r="D329" s="23"/>
      <c r="E329" s="23">
        <v>38</v>
      </c>
      <c r="F329" s="23"/>
      <c r="G329" s="23"/>
      <c r="H329" s="23"/>
      <c r="I329" s="23"/>
      <c r="J329" s="152"/>
      <c r="K329" s="152"/>
      <c r="L329" s="152"/>
      <c r="M329" s="8"/>
    </row>
    <row r="330" spans="1:13" ht="25.5">
      <c r="A330" s="337" t="s">
        <v>54</v>
      </c>
      <c r="B330" s="23">
        <v>166</v>
      </c>
      <c r="C330" s="23"/>
      <c r="D330" s="23"/>
      <c r="E330" s="23">
        <v>166</v>
      </c>
      <c r="F330" s="23"/>
      <c r="G330" s="23"/>
      <c r="H330" s="23"/>
      <c r="I330" s="23"/>
      <c r="J330" s="152"/>
      <c r="K330" s="152"/>
      <c r="L330" s="152"/>
      <c r="M330" s="8"/>
    </row>
    <row r="331" spans="1:13" ht="28.5" customHeight="1">
      <c r="A331" s="337" t="s">
        <v>55</v>
      </c>
      <c r="B331" s="23">
        <v>100</v>
      </c>
      <c r="C331" s="23"/>
      <c r="D331" s="23"/>
      <c r="E331" s="23">
        <v>100</v>
      </c>
      <c r="F331" s="23"/>
      <c r="G331" s="23"/>
      <c r="H331" s="23"/>
      <c r="I331" s="23"/>
      <c r="J331" s="152"/>
      <c r="K331" s="152"/>
      <c r="L331" s="152"/>
      <c r="M331" s="8"/>
    </row>
    <row r="332" spans="1:13" ht="30" customHeight="1">
      <c r="A332" s="337" t="s">
        <v>56</v>
      </c>
      <c r="B332" s="23">
        <v>53</v>
      </c>
      <c r="C332" s="23"/>
      <c r="D332" s="23"/>
      <c r="E332" s="23">
        <v>53</v>
      </c>
      <c r="F332" s="23"/>
      <c r="G332" s="23"/>
      <c r="H332" s="23"/>
      <c r="I332" s="23"/>
      <c r="J332" s="152"/>
      <c r="K332" s="152"/>
      <c r="L332" s="152"/>
      <c r="M332" s="8"/>
    </row>
    <row r="333" spans="1:13" ht="27" customHeight="1">
      <c r="A333" s="330" t="s">
        <v>57</v>
      </c>
      <c r="B333" s="23">
        <v>33</v>
      </c>
      <c r="C333" s="23"/>
      <c r="D333" s="23">
        <v>33</v>
      </c>
      <c r="E333" s="23"/>
      <c r="F333" s="23"/>
      <c r="G333" s="23"/>
      <c r="H333" s="23"/>
      <c r="I333" s="23"/>
      <c r="J333" s="152"/>
      <c r="K333" s="152"/>
      <c r="L333" s="152"/>
      <c r="M333" s="8"/>
    </row>
    <row r="334" spans="1:13" ht="25.5" customHeight="1">
      <c r="A334" s="330" t="s">
        <v>58</v>
      </c>
      <c r="B334" s="23">
        <v>6</v>
      </c>
      <c r="C334" s="23"/>
      <c r="D334" s="23"/>
      <c r="E334" s="23"/>
      <c r="F334" s="23">
        <v>6</v>
      </c>
      <c r="G334" s="23"/>
      <c r="H334" s="23"/>
      <c r="I334" s="23"/>
      <c r="J334" s="152"/>
      <c r="K334" s="152"/>
      <c r="L334" s="152"/>
      <c r="M334" s="8"/>
    </row>
    <row r="335" spans="1:9" ht="25.5" customHeight="1">
      <c r="A335" s="324" t="s">
        <v>59</v>
      </c>
      <c r="B335" s="23">
        <v>5</v>
      </c>
      <c r="C335" s="23"/>
      <c r="D335" s="23">
        <v>3</v>
      </c>
      <c r="E335" s="23">
        <v>2</v>
      </c>
      <c r="F335" s="23"/>
      <c r="G335" s="23"/>
      <c r="H335" s="23"/>
      <c r="I335" s="23"/>
    </row>
    <row r="336" spans="1:9" ht="25.5">
      <c r="A336" s="34" t="s">
        <v>60</v>
      </c>
      <c r="B336" s="23">
        <v>98</v>
      </c>
      <c r="C336" s="23"/>
      <c r="D336" s="23">
        <v>98</v>
      </c>
      <c r="E336" s="23"/>
      <c r="F336" s="23"/>
      <c r="G336" s="23"/>
      <c r="H336" s="23"/>
      <c r="I336" s="23"/>
    </row>
    <row r="337" spans="1:9" ht="27" customHeight="1">
      <c r="A337" s="34" t="s">
        <v>61</v>
      </c>
      <c r="B337" s="23">
        <v>37</v>
      </c>
      <c r="C337" s="23"/>
      <c r="D337" s="23">
        <v>37</v>
      </c>
      <c r="E337" s="23"/>
      <c r="F337" s="23"/>
      <c r="G337" s="23"/>
      <c r="H337" s="23"/>
      <c r="I337" s="23"/>
    </row>
    <row r="338" spans="1:9" ht="25.5">
      <c r="A338" s="34" t="s">
        <v>62</v>
      </c>
      <c r="B338" s="23">
        <v>207</v>
      </c>
      <c r="C338" s="23"/>
      <c r="D338" s="23">
        <v>207</v>
      </c>
      <c r="E338" s="23"/>
      <c r="F338" s="23"/>
      <c r="G338" s="23"/>
      <c r="H338" s="23"/>
      <c r="I338" s="23"/>
    </row>
    <row r="339" spans="1:9" ht="25.5">
      <c r="A339" s="34" t="s">
        <v>63</v>
      </c>
      <c r="B339" s="23">
        <v>123</v>
      </c>
      <c r="C339" s="23"/>
      <c r="D339" s="23">
        <v>123</v>
      </c>
      <c r="E339" s="23"/>
      <c r="F339" s="23"/>
      <c r="G339" s="23"/>
      <c r="H339" s="23"/>
      <c r="I339" s="23"/>
    </row>
    <row r="340" spans="1:9" ht="25.5">
      <c r="A340" s="34" t="s">
        <v>64</v>
      </c>
      <c r="B340" s="23">
        <v>60</v>
      </c>
      <c r="C340" s="23"/>
      <c r="D340" s="23">
        <v>60</v>
      </c>
      <c r="E340" s="23"/>
      <c r="F340" s="23"/>
      <c r="G340" s="23"/>
      <c r="H340" s="23"/>
      <c r="I340" s="23"/>
    </row>
    <row r="341" spans="1:10" ht="30">
      <c r="A341" s="330" t="s">
        <v>65</v>
      </c>
      <c r="B341" s="23">
        <v>32</v>
      </c>
      <c r="C341" s="23"/>
      <c r="D341" s="23">
        <v>32</v>
      </c>
      <c r="E341" s="23"/>
      <c r="F341" s="23"/>
      <c r="G341" s="23"/>
      <c r="H341" s="23"/>
      <c r="I341" s="23"/>
      <c r="J341" s="238"/>
    </row>
    <row r="342" spans="1:9" ht="30">
      <c r="A342" s="330" t="s">
        <v>66</v>
      </c>
      <c r="B342" s="23">
        <v>8</v>
      </c>
      <c r="C342" s="23"/>
      <c r="D342" s="23">
        <v>8</v>
      </c>
      <c r="E342" s="23"/>
      <c r="F342" s="23"/>
      <c r="G342" s="23"/>
      <c r="H342" s="23"/>
      <c r="I342" s="23"/>
    </row>
    <row r="343" spans="1:9" ht="30">
      <c r="A343" s="330" t="s">
        <v>67</v>
      </c>
      <c r="B343" s="23">
        <v>86</v>
      </c>
      <c r="C343" s="23"/>
      <c r="D343" s="23"/>
      <c r="E343" s="23">
        <v>86</v>
      </c>
      <c r="F343" s="23"/>
      <c r="G343" s="23"/>
      <c r="H343" s="23"/>
      <c r="I343" s="23"/>
    </row>
    <row r="344" spans="1:9" ht="12.75">
      <c r="A344" s="21" t="s">
        <v>161</v>
      </c>
      <c r="B344" s="42">
        <v>1130.5</v>
      </c>
      <c r="C344" s="21">
        <v>0</v>
      </c>
      <c r="D344" s="21">
        <v>601</v>
      </c>
      <c r="E344" s="21">
        <v>523.5</v>
      </c>
      <c r="F344" s="21">
        <v>6</v>
      </c>
      <c r="G344" s="331">
        <v>1200</v>
      </c>
      <c r="H344" s="331">
        <v>1200</v>
      </c>
      <c r="I344" s="331">
        <v>1200</v>
      </c>
    </row>
    <row r="345" spans="1:9" ht="15.75">
      <c r="A345" s="14" t="s">
        <v>160</v>
      </c>
      <c r="B345" s="41">
        <v>1599.5</v>
      </c>
      <c r="C345" s="332">
        <v>78</v>
      </c>
      <c r="D345" s="332">
        <v>792</v>
      </c>
      <c r="E345" s="332">
        <v>723.5</v>
      </c>
      <c r="F345" s="332">
        <v>6</v>
      </c>
      <c r="G345" s="333">
        <v>1700</v>
      </c>
      <c r="H345" s="333">
        <v>1700</v>
      </c>
      <c r="I345" s="333">
        <v>1700</v>
      </c>
    </row>
    <row r="346" spans="1:9" ht="15.75">
      <c r="A346" s="149" t="s">
        <v>301</v>
      </c>
      <c r="B346" s="334">
        <v>56256.9</v>
      </c>
      <c r="C346" s="335">
        <v>230.4</v>
      </c>
      <c r="D346" s="336">
        <v>2792</v>
      </c>
      <c r="E346" s="334">
        <v>2143.5</v>
      </c>
      <c r="F346" s="336">
        <v>51091</v>
      </c>
      <c r="G346" s="336">
        <v>52420</v>
      </c>
      <c r="H346" s="336">
        <v>61700</v>
      </c>
      <c r="I346" s="336">
        <v>61700</v>
      </c>
    </row>
    <row r="347" spans="1:9" ht="12.75">
      <c r="A347" s="323" t="s">
        <v>275</v>
      </c>
      <c r="B347" s="334"/>
      <c r="C347" s="335"/>
      <c r="D347" s="336"/>
      <c r="E347" s="334"/>
      <c r="F347" s="336"/>
      <c r="G347" s="336"/>
      <c r="H347" s="336"/>
      <c r="I347" s="336"/>
    </row>
    <row r="348" spans="1:9" ht="17.25" thickBot="1">
      <c r="A348" s="338" t="s">
        <v>69</v>
      </c>
      <c r="B348" s="339"/>
      <c r="C348" s="339"/>
      <c r="D348" s="339"/>
      <c r="E348" s="339"/>
      <c r="F348" s="339"/>
      <c r="G348" s="339"/>
      <c r="H348" s="339"/>
      <c r="I348" s="340"/>
    </row>
    <row r="349" spans="2:9" ht="12.75">
      <c r="B349" s="8"/>
      <c r="C349" s="8"/>
      <c r="D349" s="8"/>
      <c r="E349" s="8"/>
      <c r="F349" s="8"/>
      <c r="G349" s="8"/>
      <c r="H349" s="8"/>
      <c r="I349" s="8"/>
    </row>
    <row r="350" spans="2:9" ht="12.75">
      <c r="B350" s="8"/>
      <c r="C350" s="8"/>
      <c r="D350" s="8"/>
      <c r="E350" s="8"/>
      <c r="F350" s="8"/>
      <c r="G350" s="8"/>
      <c r="H350" s="8"/>
      <c r="I350" s="8"/>
    </row>
    <row r="351" spans="2:9" ht="12.75">
      <c r="B351" s="8"/>
      <c r="C351" s="8"/>
      <c r="D351" s="8"/>
      <c r="E351" s="8"/>
      <c r="F351" s="8"/>
      <c r="G351" s="8"/>
      <c r="H351" s="8"/>
      <c r="I351" s="8"/>
    </row>
    <row r="352" spans="2:9" ht="12.75">
      <c r="B352" s="8"/>
      <c r="C352" s="8"/>
      <c r="D352" s="8"/>
      <c r="E352" s="8"/>
      <c r="F352" s="8"/>
      <c r="G352" s="8"/>
      <c r="H352" s="8"/>
      <c r="I352" s="8"/>
    </row>
    <row r="353" spans="2:9" ht="12.75">
      <c r="B353" s="8"/>
      <c r="C353" s="8"/>
      <c r="D353" s="8"/>
      <c r="E353" s="8"/>
      <c r="F353" s="8"/>
      <c r="G353" s="8"/>
      <c r="H353" s="8"/>
      <c r="I353" s="8"/>
    </row>
    <row r="354" spans="2:9" ht="12.75">
      <c r="B354" s="8"/>
      <c r="C354" s="8"/>
      <c r="D354" s="8"/>
      <c r="E354" s="8"/>
      <c r="F354" s="8"/>
      <c r="G354" s="8"/>
      <c r="H354" s="8"/>
      <c r="I354" s="8"/>
    </row>
    <row r="355" spans="2:9" ht="12.75">
      <c r="B355" s="8"/>
      <c r="C355" s="8"/>
      <c r="D355" s="8"/>
      <c r="E355" s="8"/>
      <c r="F355" s="8"/>
      <c r="G355" s="8"/>
      <c r="H355" s="8"/>
      <c r="I355" s="8"/>
    </row>
    <row r="356" spans="2:9" ht="12.75">
      <c r="B356" s="8"/>
      <c r="C356" s="8"/>
      <c r="D356" s="8"/>
      <c r="E356" s="8"/>
      <c r="F356" s="8"/>
      <c r="G356" s="8"/>
      <c r="H356" s="8"/>
      <c r="I356" s="8"/>
    </row>
    <row r="357" spans="2:9" ht="12.75">
      <c r="B357" s="8"/>
      <c r="C357" s="8"/>
      <c r="D357" s="8"/>
      <c r="E357" s="8"/>
      <c r="F357" s="8"/>
      <c r="G357" s="8"/>
      <c r="H357" s="8"/>
      <c r="I357" s="8"/>
    </row>
    <row r="358" spans="2:9" ht="12.75">
      <c r="B358" s="8"/>
      <c r="C358" s="8"/>
      <c r="D358" s="8"/>
      <c r="E358" s="8"/>
      <c r="F358" s="8"/>
      <c r="G358" s="8"/>
      <c r="H358" s="8"/>
      <c r="I358" s="8"/>
    </row>
    <row r="359" spans="2:9" ht="12.75">
      <c r="B359" s="8"/>
      <c r="C359" s="8"/>
      <c r="D359" s="8"/>
      <c r="E359" s="8"/>
      <c r="F359" s="8"/>
      <c r="G359" s="8"/>
      <c r="H359" s="8"/>
      <c r="I359" s="8"/>
    </row>
    <row r="360" spans="2:9" ht="12.75">
      <c r="B360" s="8"/>
      <c r="C360" s="8"/>
      <c r="D360" s="8"/>
      <c r="E360" s="8"/>
      <c r="F360" s="8"/>
      <c r="G360" s="8"/>
      <c r="H360" s="8"/>
      <c r="I360" s="8"/>
    </row>
    <row r="361" spans="2:9" ht="12.75">
      <c r="B361" s="8"/>
      <c r="C361" s="8"/>
      <c r="D361" s="8"/>
      <c r="E361" s="8"/>
      <c r="F361" s="8"/>
      <c r="G361" s="8"/>
      <c r="H361" s="8"/>
      <c r="I361" s="8"/>
    </row>
    <row r="362" spans="2:9" ht="12.75">
      <c r="B362" s="8"/>
      <c r="C362" s="8"/>
      <c r="D362" s="8"/>
      <c r="E362" s="8"/>
      <c r="F362" s="8"/>
      <c r="G362" s="8"/>
      <c r="H362" s="8"/>
      <c r="I362" s="8"/>
    </row>
    <row r="363" spans="2:9" ht="12.75">
      <c r="B363" s="8"/>
      <c r="C363" s="8"/>
      <c r="D363" s="8"/>
      <c r="E363" s="8"/>
      <c r="F363" s="8"/>
      <c r="G363" s="8"/>
      <c r="H363" s="8"/>
      <c r="I363" s="8"/>
    </row>
    <row r="364" spans="2:9" ht="12.75">
      <c r="B364" s="8"/>
      <c r="C364" s="8"/>
      <c r="D364" s="8"/>
      <c r="E364" s="8"/>
      <c r="F364" s="8"/>
      <c r="G364" s="8"/>
      <c r="H364" s="8"/>
      <c r="I364" s="8"/>
    </row>
    <row r="365" spans="2:9" ht="12.75">
      <c r="B365" s="8"/>
      <c r="C365" s="8"/>
      <c r="D365" s="8"/>
      <c r="E365" s="8"/>
      <c r="F365" s="8"/>
      <c r="G365" s="8"/>
      <c r="H365" s="8"/>
      <c r="I365" s="8"/>
    </row>
    <row r="366" spans="2:9" ht="12.75">
      <c r="B366" s="8"/>
      <c r="C366" s="8"/>
      <c r="D366" s="8"/>
      <c r="E366" s="8"/>
      <c r="F366" s="8"/>
      <c r="G366" s="8"/>
      <c r="H366" s="8"/>
      <c r="I366" s="8"/>
    </row>
    <row r="367" spans="2:9" ht="12.75">
      <c r="B367" s="8"/>
      <c r="C367" s="8"/>
      <c r="D367" s="8"/>
      <c r="E367" s="8"/>
      <c r="F367" s="8"/>
      <c r="G367" s="8"/>
      <c r="H367" s="8"/>
      <c r="I367" s="8"/>
    </row>
    <row r="368" spans="2:9" ht="12.75">
      <c r="B368" s="8"/>
      <c r="C368" s="8"/>
      <c r="D368" s="8"/>
      <c r="E368" s="8"/>
      <c r="F368" s="8"/>
      <c r="G368" s="8"/>
      <c r="H368" s="8"/>
      <c r="I368" s="8"/>
    </row>
    <row r="369" spans="2:9" ht="12.75">
      <c r="B369" s="8"/>
      <c r="C369" s="8"/>
      <c r="D369" s="8"/>
      <c r="E369" s="8"/>
      <c r="F369" s="8"/>
      <c r="G369" s="8"/>
      <c r="H369" s="8"/>
      <c r="I369" s="8"/>
    </row>
    <row r="370" spans="2:9" ht="12.75">
      <c r="B370" s="8"/>
      <c r="C370" s="8"/>
      <c r="D370" s="8"/>
      <c r="E370" s="8"/>
      <c r="F370" s="8"/>
      <c r="G370" s="8"/>
      <c r="H370" s="8"/>
      <c r="I370" s="8"/>
    </row>
    <row r="371" spans="2:9" ht="12.75">
      <c r="B371" s="8"/>
      <c r="C371" s="8"/>
      <c r="D371" s="8"/>
      <c r="E371" s="8"/>
      <c r="F371" s="8"/>
      <c r="G371" s="8"/>
      <c r="H371" s="8"/>
      <c r="I371" s="8"/>
    </row>
    <row r="372" spans="2:9" ht="12.75">
      <c r="B372" s="8"/>
      <c r="C372" s="8"/>
      <c r="D372" s="8"/>
      <c r="E372" s="8"/>
      <c r="F372" s="8"/>
      <c r="G372" s="8"/>
      <c r="H372" s="8"/>
      <c r="I372" s="8"/>
    </row>
    <row r="373" spans="2:9" ht="12.75">
      <c r="B373" s="8"/>
      <c r="C373" s="8"/>
      <c r="D373" s="8"/>
      <c r="E373" s="8"/>
      <c r="F373" s="8"/>
      <c r="G373" s="8"/>
      <c r="H373" s="8"/>
      <c r="I373" s="8"/>
    </row>
    <row r="374" spans="2:9" ht="12.75">
      <c r="B374" s="8"/>
      <c r="C374" s="8"/>
      <c r="D374" s="8"/>
      <c r="E374" s="8"/>
      <c r="F374" s="8"/>
      <c r="G374" s="8"/>
      <c r="H374" s="8"/>
      <c r="I374" s="8"/>
    </row>
    <row r="375" spans="2:9" ht="12.75">
      <c r="B375" s="8"/>
      <c r="C375" s="8"/>
      <c r="D375" s="8"/>
      <c r="E375" s="8"/>
      <c r="F375" s="8"/>
      <c r="G375" s="8"/>
      <c r="H375" s="8"/>
      <c r="I375" s="8"/>
    </row>
    <row r="376" spans="2:9" ht="12.75">
      <c r="B376" s="8"/>
      <c r="C376" s="8"/>
      <c r="D376" s="8"/>
      <c r="E376" s="8"/>
      <c r="F376" s="8"/>
      <c r="G376" s="8"/>
      <c r="H376" s="8"/>
      <c r="I376" s="8"/>
    </row>
    <row r="377" spans="2:9" ht="12.75">
      <c r="B377" s="8"/>
      <c r="C377" s="8"/>
      <c r="D377" s="8"/>
      <c r="E377" s="8"/>
      <c r="F377" s="8"/>
      <c r="G377" s="8"/>
      <c r="H377" s="8"/>
      <c r="I377" s="8"/>
    </row>
    <row r="378" spans="2:9" ht="12.75">
      <c r="B378" s="8"/>
      <c r="C378" s="8"/>
      <c r="D378" s="8"/>
      <c r="E378" s="8"/>
      <c r="F378" s="8"/>
      <c r="G378" s="8"/>
      <c r="H378" s="8"/>
      <c r="I378" s="8"/>
    </row>
    <row r="379" spans="2:9" ht="12.75">
      <c r="B379" s="8"/>
      <c r="C379" s="8"/>
      <c r="D379" s="8"/>
      <c r="E379" s="8"/>
      <c r="F379" s="8"/>
      <c r="G379" s="8"/>
      <c r="H379" s="8"/>
      <c r="I379" s="8"/>
    </row>
    <row r="380" spans="2:9" ht="12.75">
      <c r="B380" s="8"/>
      <c r="C380" s="8"/>
      <c r="D380" s="8"/>
      <c r="E380" s="8"/>
      <c r="F380" s="8"/>
      <c r="G380" s="8"/>
      <c r="H380" s="8"/>
      <c r="I380" s="8"/>
    </row>
    <row r="381" spans="2:9" ht="12.75">
      <c r="B381" s="8"/>
      <c r="C381" s="8"/>
      <c r="D381" s="8"/>
      <c r="E381" s="8"/>
      <c r="F381" s="8"/>
      <c r="G381" s="8"/>
      <c r="H381" s="8"/>
      <c r="I381" s="8"/>
    </row>
    <row r="382" spans="2:9" ht="12.75">
      <c r="B382" s="8"/>
      <c r="C382" s="8"/>
      <c r="D382" s="8"/>
      <c r="E382" s="8"/>
      <c r="F382" s="8"/>
      <c r="G382" s="8"/>
      <c r="H382" s="8"/>
      <c r="I382" s="8"/>
    </row>
    <row r="383" spans="2:9" ht="12.75">
      <c r="B383" s="8"/>
      <c r="C383" s="8"/>
      <c r="D383" s="8"/>
      <c r="E383" s="8"/>
      <c r="F383" s="8"/>
      <c r="G383" s="8"/>
      <c r="H383" s="8"/>
      <c r="I383" s="8"/>
    </row>
    <row r="384" spans="2:9" ht="12.75">
      <c r="B384" s="8"/>
      <c r="C384" s="8"/>
      <c r="D384" s="8"/>
      <c r="E384" s="8"/>
      <c r="F384" s="8"/>
      <c r="G384" s="8"/>
      <c r="H384" s="8"/>
      <c r="I384" s="8"/>
    </row>
    <row r="385" spans="2:9" ht="12.75">
      <c r="B385" s="8"/>
      <c r="C385" s="8"/>
      <c r="D385" s="8"/>
      <c r="E385" s="8"/>
      <c r="F385" s="8"/>
      <c r="G385" s="8"/>
      <c r="H385" s="8"/>
      <c r="I385" s="8"/>
    </row>
    <row r="386" spans="2:9" ht="12.75">
      <c r="B386" s="8"/>
      <c r="C386" s="8"/>
      <c r="D386" s="8"/>
      <c r="E386" s="8"/>
      <c r="F386" s="8"/>
      <c r="G386" s="8"/>
      <c r="H386" s="8"/>
      <c r="I386" s="8"/>
    </row>
    <row r="387" spans="2:9" ht="12.75">
      <c r="B387" s="8"/>
      <c r="C387" s="8"/>
      <c r="D387" s="8"/>
      <c r="E387" s="8"/>
      <c r="F387" s="8"/>
      <c r="G387" s="8"/>
      <c r="H387" s="8"/>
      <c r="I387" s="8"/>
    </row>
    <row r="388" spans="2:9" ht="12.75">
      <c r="B388" s="8"/>
      <c r="C388" s="8"/>
      <c r="D388" s="8"/>
      <c r="E388" s="8"/>
      <c r="F388" s="8"/>
      <c r="G388" s="8"/>
      <c r="H388" s="8"/>
      <c r="I388" s="8"/>
    </row>
    <row r="389" spans="2:9" ht="12.75">
      <c r="B389" s="8"/>
      <c r="C389" s="8"/>
      <c r="D389" s="8"/>
      <c r="E389" s="8"/>
      <c r="F389" s="8"/>
      <c r="G389" s="8"/>
      <c r="H389" s="8"/>
      <c r="I389" s="8"/>
    </row>
    <row r="390" spans="2:9" ht="12.75">
      <c r="B390" s="8"/>
      <c r="C390" s="8"/>
      <c r="D390" s="8"/>
      <c r="E390" s="8"/>
      <c r="F390" s="8"/>
      <c r="G390" s="8"/>
      <c r="H390" s="8"/>
      <c r="I390" s="8"/>
    </row>
    <row r="391" spans="2:9" ht="12.75">
      <c r="B391" s="8"/>
      <c r="C391" s="8"/>
      <c r="D391" s="8"/>
      <c r="E391" s="8"/>
      <c r="F391" s="8"/>
      <c r="G391" s="8"/>
      <c r="H391" s="8"/>
      <c r="I391" s="8"/>
    </row>
    <row r="392" spans="2:9" ht="12.75">
      <c r="B392" s="8"/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05" spans="2:9" ht="12.75">
      <c r="B405" s="8"/>
      <c r="C405" s="8"/>
      <c r="D405" s="8"/>
      <c r="E405" s="8"/>
      <c r="F405" s="8"/>
      <c r="G405" s="8"/>
      <c r="H405" s="8"/>
      <c r="I405" s="8"/>
    </row>
    <row r="406" spans="2:9" ht="12.75">
      <c r="B406" s="8"/>
      <c r="C406" s="8"/>
      <c r="D406" s="8"/>
      <c r="E406" s="8"/>
      <c r="F406" s="8"/>
      <c r="G406" s="8"/>
      <c r="H406" s="8"/>
      <c r="I406" s="8"/>
    </row>
    <row r="407" spans="2:9" ht="12.75">
      <c r="B407" s="8"/>
      <c r="C407" s="8"/>
      <c r="D407" s="8"/>
      <c r="E407" s="8"/>
      <c r="F407" s="8"/>
      <c r="G407" s="8"/>
      <c r="H407" s="8"/>
      <c r="I407" s="8"/>
    </row>
    <row r="408" spans="2:9" ht="12.75">
      <c r="B408" s="8"/>
      <c r="C408" s="8"/>
      <c r="D408" s="8"/>
      <c r="E408" s="8"/>
      <c r="F408" s="8"/>
      <c r="G408" s="8"/>
      <c r="H408" s="8"/>
      <c r="I408" s="8"/>
    </row>
    <row r="409" spans="2:9" ht="12.75">
      <c r="B409" s="8"/>
      <c r="C409" s="8"/>
      <c r="D409" s="8"/>
      <c r="E409" s="8"/>
      <c r="F409" s="8"/>
      <c r="G409" s="8"/>
      <c r="H409" s="8"/>
      <c r="I409" s="8"/>
    </row>
    <row r="410" spans="2:9" ht="12.75">
      <c r="B410" s="8"/>
      <c r="C410" s="8"/>
      <c r="D410" s="8"/>
      <c r="E410" s="8"/>
      <c r="F410" s="8"/>
      <c r="G410" s="8"/>
      <c r="H410" s="8"/>
      <c r="I410" s="8"/>
    </row>
    <row r="411" spans="2:9" ht="12.75">
      <c r="B411" s="8"/>
      <c r="C411" s="8"/>
      <c r="D411" s="8"/>
      <c r="E411" s="8"/>
      <c r="F411" s="8"/>
      <c r="G411" s="8"/>
      <c r="H411" s="8"/>
      <c r="I411" s="8"/>
    </row>
    <row r="412" spans="2:9" ht="12.75">
      <c r="B412" s="8"/>
      <c r="C412" s="8"/>
      <c r="D412" s="8"/>
      <c r="E412" s="8"/>
      <c r="F412" s="8"/>
      <c r="G412" s="8"/>
      <c r="H412" s="8"/>
      <c r="I412" s="8"/>
    </row>
    <row r="413" spans="2:9" ht="12.75">
      <c r="B413" s="8"/>
      <c r="C413" s="8"/>
      <c r="D413" s="8"/>
      <c r="E413" s="8"/>
      <c r="F413" s="8"/>
      <c r="G413" s="8"/>
      <c r="H413" s="8"/>
      <c r="I413" s="8"/>
    </row>
    <row r="414" spans="2:9" ht="12.75">
      <c r="B414" s="8"/>
      <c r="C414" s="8"/>
      <c r="D414" s="8"/>
      <c r="E414" s="8"/>
      <c r="F414" s="8"/>
      <c r="G414" s="8"/>
      <c r="H414" s="8"/>
      <c r="I414" s="8"/>
    </row>
    <row r="415" spans="2:9" ht="12.75">
      <c r="B415" s="8"/>
      <c r="C415" s="8"/>
      <c r="D415" s="8"/>
      <c r="E415" s="8"/>
      <c r="F415" s="8"/>
      <c r="G415" s="8"/>
      <c r="H415" s="8"/>
      <c r="I415" s="8"/>
    </row>
    <row r="416" spans="2:9" ht="12.75">
      <c r="B416" s="8"/>
      <c r="C416" s="8"/>
      <c r="D416" s="8"/>
      <c r="E416" s="8"/>
      <c r="F416" s="8"/>
      <c r="G416" s="8"/>
      <c r="H416" s="8"/>
      <c r="I416" s="8"/>
    </row>
    <row r="417" spans="2:9" ht="12.75">
      <c r="B417" s="8"/>
      <c r="C417" s="8"/>
      <c r="D417" s="8"/>
      <c r="E417" s="8"/>
      <c r="F417" s="8"/>
      <c r="G417" s="8"/>
      <c r="H417" s="8"/>
      <c r="I417" s="8"/>
    </row>
    <row r="418" spans="2:9" ht="12.75">
      <c r="B418" s="8"/>
      <c r="C418" s="8"/>
      <c r="D418" s="8"/>
      <c r="E418" s="8"/>
      <c r="F418" s="8"/>
      <c r="G418" s="8"/>
      <c r="H418" s="8"/>
      <c r="I418" s="8"/>
    </row>
    <row r="419" spans="2:9" ht="12.75">
      <c r="B419" s="8"/>
      <c r="C419" s="8"/>
      <c r="D419" s="8"/>
      <c r="E419" s="8"/>
      <c r="F419" s="8"/>
      <c r="G419" s="8"/>
      <c r="H419" s="8"/>
      <c r="I419" s="8"/>
    </row>
    <row r="420" spans="2:9" ht="12.75">
      <c r="B420" s="8"/>
      <c r="C420" s="8"/>
      <c r="D420" s="8"/>
      <c r="E420" s="8"/>
      <c r="F420" s="8"/>
      <c r="G420" s="8"/>
      <c r="H420" s="8"/>
      <c r="I420" s="8"/>
    </row>
    <row r="421" spans="2:9" ht="12.75">
      <c r="B421" s="8"/>
      <c r="C421" s="8"/>
      <c r="D421" s="8"/>
      <c r="E421" s="8"/>
      <c r="F421" s="8"/>
      <c r="G421" s="8"/>
      <c r="H421" s="8"/>
      <c r="I421" s="8"/>
    </row>
    <row r="422" spans="2:9" ht="12.75">
      <c r="B422" s="8"/>
      <c r="C422" s="8"/>
      <c r="D422" s="8"/>
      <c r="E422" s="8"/>
      <c r="F422" s="8"/>
      <c r="G422" s="8"/>
      <c r="H422" s="8"/>
      <c r="I422" s="8"/>
    </row>
    <row r="423" spans="2:9" ht="12.75">
      <c r="B423" s="8"/>
      <c r="C423" s="8"/>
      <c r="D423" s="8"/>
      <c r="E423" s="8"/>
      <c r="F423" s="8"/>
      <c r="G423" s="8"/>
      <c r="H423" s="8"/>
      <c r="I423" s="8"/>
    </row>
    <row r="424" spans="2:9" ht="12.75">
      <c r="B424" s="8"/>
      <c r="C424" s="8"/>
      <c r="D424" s="8"/>
      <c r="E424" s="8"/>
      <c r="F424" s="8"/>
      <c r="G424" s="8"/>
      <c r="H424" s="8"/>
      <c r="I424" s="8"/>
    </row>
    <row r="425" spans="2:9" ht="12.75">
      <c r="B425" s="8"/>
      <c r="C425" s="8"/>
      <c r="D425" s="8"/>
      <c r="E425" s="8"/>
      <c r="F425" s="8"/>
      <c r="G425" s="8"/>
      <c r="H425" s="8"/>
      <c r="I425" s="8"/>
    </row>
    <row r="426" spans="2:9" ht="12.75">
      <c r="B426" s="8"/>
      <c r="C426" s="8"/>
      <c r="D426" s="8"/>
      <c r="E426" s="8"/>
      <c r="F426" s="8"/>
      <c r="G426" s="8"/>
      <c r="H426" s="8"/>
      <c r="I426" s="8"/>
    </row>
    <row r="427" spans="2:9" ht="12.75">
      <c r="B427" s="8"/>
      <c r="C427" s="8"/>
      <c r="D427" s="8"/>
      <c r="E427" s="8"/>
      <c r="F427" s="8"/>
      <c r="G427" s="8"/>
      <c r="H427" s="8"/>
      <c r="I427" s="8"/>
    </row>
    <row r="428" spans="2:9" ht="12.75">
      <c r="B428" s="8"/>
      <c r="C428" s="8"/>
      <c r="D428" s="8"/>
      <c r="E428" s="8"/>
      <c r="F428" s="8"/>
      <c r="G428" s="8"/>
      <c r="H428" s="8"/>
      <c r="I428" s="8"/>
    </row>
    <row r="429" spans="2:9" ht="12.75">
      <c r="B429" s="8"/>
      <c r="C429" s="8"/>
      <c r="D429" s="8"/>
      <c r="E429" s="8"/>
      <c r="F429" s="8"/>
      <c r="G429" s="8"/>
      <c r="H429" s="8"/>
      <c r="I429" s="8"/>
    </row>
    <row r="430" spans="2:9" ht="12.75">
      <c r="B430" s="8"/>
      <c r="C430" s="8"/>
      <c r="D430" s="8"/>
      <c r="E430" s="8"/>
      <c r="F430" s="8"/>
      <c r="G430" s="8"/>
      <c r="H430" s="8"/>
      <c r="I430" s="8"/>
    </row>
    <row r="431" spans="2:9" ht="12.75">
      <c r="B431" s="8"/>
      <c r="C431" s="8"/>
      <c r="D431" s="8"/>
      <c r="E431" s="8"/>
      <c r="F431" s="8"/>
      <c r="G431" s="8"/>
      <c r="H431" s="8"/>
      <c r="I431" s="8"/>
    </row>
    <row r="432" spans="2:9" ht="12.75">
      <c r="B432" s="8"/>
      <c r="C432" s="8"/>
      <c r="D432" s="8"/>
      <c r="E432" s="8"/>
      <c r="F432" s="8"/>
      <c r="G432" s="8"/>
      <c r="H432" s="8"/>
      <c r="I432" s="8"/>
    </row>
    <row r="433" spans="2:9" ht="12.75">
      <c r="B433" s="8"/>
      <c r="C433" s="8"/>
      <c r="D433" s="8"/>
      <c r="E433" s="8"/>
      <c r="F433" s="8"/>
      <c r="G433" s="8"/>
      <c r="H433" s="8"/>
      <c r="I433" s="8"/>
    </row>
    <row r="434" spans="2:9" ht="12.75">
      <c r="B434" s="8"/>
      <c r="C434" s="8"/>
      <c r="D434" s="8"/>
      <c r="E434" s="8"/>
      <c r="F434" s="8"/>
      <c r="G434" s="8"/>
      <c r="H434" s="8"/>
      <c r="I434" s="8"/>
    </row>
    <row r="435" spans="2:9" ht="12.75">
      <c r="B435" s="8"/>
      <c r="C435" s="8"/>
      <c r="D435" s="8"/>
      <c r="E435" s="8"/>
      <c r="F435" s="8"/>
      <c r="G435" s="8"/>
      <c r="H435" s="8"/>
      <c r="I435" s="8"/>
    </row>
    <row r="436" spans="2:9" ht="12.75">
      <c r="B436" s="8"/>
      <c r="C436" s="8"/>
      <c r="D436" s="8"/>
      <c r="E436" s="8"/>
      <c r="F436" s="8"/>
      <c r="G436" s="8"/>
      <c r="H436" s="8"/>
      <c r="I436" s="8"/>
    </row>
    <row r="437" spans="2:9" ht="12.75">
      <c r="B437" s="8"/>
      <c r="C437" s="8"/>
      <c r="D437" s="8"/>
      <c r="E437" s="8"/>
      <c r="F437" s="8"/>
      <c r="G437" s="8"/>
      <c r="H437" s="8"/>
      <c r="I437" s="8"/>
    </row>
    <row r="438" spans="2:9" ht="12.75">
      <c r="B438" s="8"/>
      <c r="C438" s="8"/>
      <c r="D438" s="8"/>
      <c r="E438" s="8"/>
      <c r="F438" s="8"/>
      <c r="G438" s="8"/>
      <c r="H438" s="8"/>
      <c r="I438" s="8"/>
    </row>
    <row r="439" spans="2:9" ht="12.75">
      <c r="B439" s="8"/>
      <c r="C439" s="8"/>
      <c r="D439" s="8"/>
      <c r="E439" s="8"/>
      <c r="F439" s="8"/>
      <c r="G439" s="8"/>
      <c r="H439" s="8"/>
      <c r="I439" s="8"/>
    </row>
    <row r="440" spans="2:9" ht="12.75">
      <c r="B440" s="8"/>
      <c r="C440" s="8"/>
      <c r="D440" s="8"/>
      <c r="E440" s="8"/>
      <c r="F440" s="8"/>
      <c r="G440" s="8"/>
      <c r="H440" s="8"/>
      <c r="I440" s="8"/>
    </row>
    <row r="441" spans="2:9" ht="12.75">
      <c r="B441" s="8"/>
      <c r="C441" s="8"/>
      <c r="D441" s="8"/>
      <c r="E441" s="8"/>
      <c r="F441" s="8"/>
      <c r="G441" s="8"/>
      <c r="H441" s="8"/>
      <c r="I441" s="8"/>
    </row>
    <row r="442" spans="2:9" ht="12.75">
      <c r="B442" s="8"/>
      <c r="C442" s="8"/>
      <c r="D442" s="8"/>
      <c r="E442" s="8"/>
      <c r="F442" s="8"/>
      <c r="G442" s="8"/>
      <c r="H442" s="8"/>
      <c r="I442" s="8"/>
    </row>
    <row r="443" spans="2:9" ht="12.75">
      <c r="B443" s="8"/>
      <c r="C443" s="8"/>
      <c r="D443" s="8"/>
      <c r="E443" s="8"/>
      <c r="F443" s="8"/>
      <c r="G443" s="8"/>
      <c r="H443" s="8"/>
      <c r="I443" s="8"/>
    </row>
    <row r="444" spans="2:9" ht="12.75">
      <c r="B444" s="8"/>
      <c r="C444" s="8"/>
      <c r="D444" s="8"/>
      <c r="E444" s="8"/>
      <c r="F444" s="8"/>
      <c r="G444" s="8"/>
      <c r="H444" s="8"/>
      <c r="I444" s="8"/>
    </row>
    <row r="445" spans="2:9" ht="12.75">
      <c r="B445" s="8"/>
      <c r="C445" s="8"/>
      <c r="D445" s="8"/>
      <c r="E445" s="8"/>
      <c r="F445" s="8"/>
      <c r="G445" s="8"/>
      <c r="H445" s="8"/>
      <c r="I445" s="8"/>
    </row>
    <row r="446" spans="2:9" ht="12.75">
      <c r="B446" s="8"/>
      <c r="C446" s="8"/>
      <c r="D446" s="8"/>
      <c r="E446" s="8"/>
      <c r="F446" s="8"/>
      <c r="G446" s="8"/>
      <c r="H446" s="8"/>
      <c r="I446" s="8"/>
    </row>
    <row r="447" spans="2:9" ht="12.75">
      <c r="B447" s="8"/>
      <c r="C447" s="8"/>
      <c r="D447" s="8"/>
      <c r="E447" s="8"/>
      <c r="F447" s="8"/>
      <c r="G447" s="8"/>
      <c r="H447" s="8"/>
      <c r="I447" s="8"/>
    </row>
    <row r="448" spans="2:9" ht="12.75">
      <c r="B448" s="8"/>
      <c r="C448" s="8"/>
      <c r="D448" s="8"/>
      <c r="E448" s="8"/>
      <c r="F448" s="8"/>
      <c r="G448" s="8"/>
      <c r="H448" s="8"/>
      <c r="I448" s="8"/>
    </row>
    <row r="449" spans="2:9" ht="12.75">
      <c r="B449" s="8"/>
      <c r="C449" s="8"/>
      <c r="D449" s="8"/>
      <c r="E449" s="8"/>
      <c r="F449" s="8"/>
      <c r="G449" s="8"/>
      <c r="H449" s="8"/>
      <c r="I449" s="8"/>
    </row>
    <row r="450" spans="2:9" ht="12.75">
      <c r="B450" s="8"/>
      <c r="C450" s="8"/>
      <c r="D450" s="8"/>
      <c r="E450" s="8"/>
      <c r="F450" s="8"/>
      <c r="G450" s="8"/>
      <c r="H450" s="8"/>
      <c r="I450" s="8"/>
    </row>
    <row r="451" spans="2:9" ht="12.75">
      <c r="B451" s="8"/>
      <c r="C451" s="8"/>
      <c r="D451" s="8"/>
      <c r="E451" s="8"/>
      <c r="F451" s="8"/>
      <c r="G451" s="8"/>
      <c r="H451" s="8"/>
      <c r="I451" s="8"/>
    </row>
    <row r="452" spans="2:9" ht="12.75">
      <c r="B452" s="8"/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</sheetData>
  <sheetProtection/>
  <mergeCells count="60">
    <mergeCell ref="A75:I75"/>
    <mergeCell ref="A66:I66"/>
    <mergeCell ref="A73:I73"/>
    <mergeCell ref="A38:I38"/>
    <mergeCell ref="A44:I44"/>
    <mergeCell ref="A74:I74"/>
    <mergeCell ref="F6:F10"/>
    <mergeCell ref="A65:I65"/>
    <mergeCell ref="A64:I64"/>
    <mergeCell ref="A12:I12"/>
    <mergeCell ref="A16:I16"/>
    <mergeCell ref="A49:I49"/>
    <mergeCell ref="A13:I13"/>
    <mergeCell ref="A14:I14"/>
    <mergeCell ref="A3:I3"/>
    <mergeCell ref="A4:I4"/>
    <mergeCell ref="A6:A10"/>
    <mergeCell ref="G6:G10"/>
    <mergeCell ref="H6:H10"/>
    <mergeCell ref="I6:I10"/>
    <mergeCell ref="B6:B10"/>
    <mergeCell ref="C6:C10"/>
    <mergeCell ref="D6:D10"/>
    <mergeCell ref="E6:E10"/>
    <mergeCell ref="A148:I148"/>
    <mergeCell ref="A152:I152"/>
    <mergeCell ref="A198:I198"/>
    <mergeCell ref="A138:I138"/>
    <mergeCell ref="A92:I92"/>
    <mergeCell ref="A93:I93"/>
    <mergeCell ref="A119:I119"/>
    <mergeCell ref="A104:I104"/>
    <mergeCell ref="A201:I201"/>
    <mergeCell ref="A81:I81"/>
    <mergeCell ref="A105:I105"/>
    <mergeCell ref="A153:I153"/>
    <mergeCell ref="A84:I84"/>
    <mergeCell ref="A149:I149"/>
    <mergeCell ref="A135:I135"/>
    <mergeCell ref="A120:I120"/>
    <mergeCell ref="A124:I124"/>
    <mergeCell ref="A91:I91"/>
    <mergeCell ref="A287:I287"/>
    <mergeCell ref="A288:I288"/>
    <mergeCell ref="A295:I295"/>
    <mergeCell ref="A294:I294"/>
    <mergeCell ref="A235:I235"/>
    <mergeCell ref="A313:I313"/>
    <mergeCell ref="A314:I314"/>
    <mergeCell ref="A327:I327"/>
    <mergeCell ref="A248:I248"/>
    <mergeCell ref="A253:I253"/>
    <mergeCell ref="A249:I249"/>
    <mergeCell ref="A306:I306"/>
    <mergeCell ref="A254:I254"/>
    <mergeCell ref="A276:I276"/>
    <mergeCell ref="A210:I210"/>
    <mergeCell ref="A222:I222"/>
    <mergeCell ref="A230:I230"/>
    <mergeCell ref="A231:I23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3"/>
  <sheetViews>
    <sheetView tabSelected="1" view="pageBreakPreview" zoomScaleSheetLayoutView="100" zoomScalePageLayoutView="0" workbookViewId="0" topLeftCell="A346">
      <selection activeCell="A381" sqref="A38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B2" s="9"/>
      <c r="D2" s="8"/>
      <c r="E2" s="10"/>
    </row>
    <row r="3" spans="1:5" ht="12.75">
      <c r="A3" s="465" t="s">
        <v>288</v>
      </c>
      <c r="B3" s="465"/>
      <c r="C3" s="465"/>
      <c r="D3" s="465"/>
      <c r="E3" s="465"/>
    </row>
    <row r="4" spans="1:5" ht="12.75">
      <c r="A4" s="465" t="s">
        <v>75</v>
      </c>
      <c r="B4" s="465"/>
      <c r="C4" s="465"/>
      <c r="D4" s="465"/>
      <c r="E4" s="465"/>
    </row>
    <row r="5" spans="1:5" ht="13.5" thickBot="1">
      <c r="A5" s="8"/>
      <c r="B5" s="7"/>
      <c r="C5" s="7"/>
      <c r="D5" s="7"/>
      <c r="E5" s="7" t="s">
        <v>163</v>
      </c>
    </row>
    <row r="6" spans="1:5" ht="18" customHeight="1">
      <c r="A6" s="546" t="s">
        <v>152</v>
      </c>
      <c r="B6" s="566" t="s">
        <v>76</v>
      </c>
      <c r="C6" s="549" t="s">
        <v>149</v>
      </c>
      <c r="D6" s="552" t="s">
        <v>77</v>
      </c>
      <c r="E6" s="554" t="s">
        <v>78</v>
      </c>
    </row>
    <row r="7" spans="1:5" ht="56.25" customHeight="1">
      <c r="A7" s="547"/>
      <c r="B7" s="567"/>
      <c r="C7" s="550"/>
      <c r="D7" s="479"/>
      <c r="E7" s="555"/>
    </row>
    <row r="8" spans="1:5" ht="12.75" customHeight="1">
      <c r="A8" s="547"/>
      <c r="B8" s="567"/>
      <c r="C8" s="550"/>
      <c r="D8" s="479"/>
      <c r="E8" s="555"/>
    </row>
    <row r="9" spans="1:5" ht="12.75">
      <c r="A9" s="547"/>
      <c r="B9" s="567"/>
      <c r="C9" s="550"/>
      <c r="D9" s="479"/>
      <c r="E9" s="555"/>
    </row>
    <row r="10" spans="1:5" ht="9.75" customHeight="1" thickBot="1">
      <c r="A10" s="548"/>
      <c r="B10" s="568"/>
      <c r="C10" s="551"/>
      <c r="D10" s="553"/>
      <c r="E10" s="556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s="1" customFormat="1" ht="18.75" thickBot="1">
      <c r="A12" s="514" t="s">
        <v>277</v>
      </c>
      <c r="B12" s="515"/>
      <c r="C12" s="515"/>
      <c r="D12" s="515"/>
      <c r="E12" s="516"/>
    </row>
    <row r="13" spans="1:5" ht="12.75">
      <c r="A13" s="527" t="s">
        <v>151</v>
      </c>
      <c r="B13" s="501"/>
      <c r="C13" s="501"/>
      <c r="D13" s="501"/>
      <c r="E13" s="528"/>
    </row>
    <row r="14" spans="1:5" ht="12.75">
      <c r="A14" s="519" t="s">
        <v>142</v>
      </c>
      <c r="B14" s="470"/>
      <c r="C14" s="470"/>
      <c r="D14" s="470"/>
      <c r="E14" s="520"/>
    </row>
    <row r="15" spans="1:5" ht="12.75">
      <c r="A15" s="123" t="s">
        <v>156</v>
      </c>
      <c r="B15" s="72"/>
      <c r="C15" s="72"/>
      <c r="D15" s="72"/>
      <c r="E15" s="124"/>
    </row>
    <row r="16" spans="1:5" ht="12.75">
      <c r="A16" s="544" t="s">
        <v>144</v>
      </c>
      <c r="B16" s="494"/>
      <c r="C16" s="494"/>
      <c r="D16" s="494"/>
      <c r="E16" s="545"/>
    </row>
    <row r="17" spans="1:5" ht="12.75">
      <c r="A17" s="123" t="s">
        <v>79</v>
      </c>
      <c r="B17" s="72">
        <f>SUM(B18:B38)</f>
        <v>941</v>
      </c>
      <c r="C17" s="72">
        <f>SUM(C19:C38)</f>
        <v>87</v>
      </c>
      <c r="D17" s="72">
        <f>SUM(D19:D38)</f>
        <v>20</v>
      </c>
      <c r="E17" s="124">
        <f>SUM(E19:E38)</f>
        <v>0</v>
      </c>
    </row>
    <row r="18" spans="1:5" ht="25.5">
      <c r="A18" s="228" t="s">
        <v>337</v>
      </c>
      <c r="B18" s="196">
        <v>5</v>
      </c>
      <c r="C18" s="229"/>
      <c r="D18" s="229"/>
      <c r="E18" s="357"/>
    </row>
    <row r="19" spans="1:5" s="159" customFormat="1" ht="12.75">
      <c r="A19" s="199" t="s">
        <v>334</v>
      </c>
      <c r="B19" s="166">
        <v>155</v>
      </c>
      <c r="C19" s="268"/>
      <c r="D19" s="268">
        <v>20</v>
      </c>
      <c r="E19" s="356"/>
    </row>
    <row r="20" spans="1:5" s="159" customFormat="1" ht="12.75">
      <c r="A20" s="199" t="s">
        <v>323</v>
      </c>
      <c r="B20" s="166">
        <v>49</v>
      </c>
      <c r="C20" s="166"/>
      <c r="D20" s="166"/>
      <c r="E20" s="171"/>
    </row>
    <row r="21" spans="1:5" s="159" customFormat="1" ht="12.75">
      <c r="A21" s="199" t="s">
        <v>341</v>
      </c>
      <c r="B21" s="166">
        <v>12</v>
      </c>
      <c r="C21" s="166"/>
      <c r="D21" s="166"/>
      <c r="E21" s="171"/>
    </row>
    <row r="22" spans="1:5" s="159" customFormat="1" ht="12.75">
      <c r="A22" s="199" t="s">
        <v>276</v>
      </c>
      <c r="B22" s="166">
        <v>300</v>
      </c>
      <c r="C22" s="268"/>
      <c r="D22" s="166"/>
      <c r="E22" s="171"/>
    </row>
    <row r="23" spans="1:5" s="159" customFormat="1" ht="12.75">
      <c r="A23" s="199" t="s">
        <v>336</v>
      </c>
      <c r="B23" s="166">
        <v>65</v>
      </c>
      <c r="C23" s="166"/>
      <c r="D23" s="166"/>
      <c r="E23" s="171"/>
    </row>
    <row r="24" spans="1:5" s="159" customFormat="1" ht="12.75">
      <c r="A24" s="199" t="s">
        <v>335</v>
      </c>
      <c r="B24" s="166">
        <v>30</v>
      </c>
      <c r="C24" s="166"/>
      <c r="D24" s="166"/>
      <c r="E24" s="171"/>
    </row>
    <row r="25" spans="1:5" s="159" customFormat="1" ht="12.75">
      <c r="A25" s="199" t="s">
        <v>329</v>
      </c>
      <c r="B25" s="166">
        <v>7</v>
      </c>
      <c r="C25" s="166"/>
      <c r="D25" s="166"/>
      <c r="E25" s="171"/>
    </row>
    <row r="26" spans="1:5" s="159" customFormat="1" ht="12.75">
      <c r="A26" s="199" t="s">
        <v>330</v>
      </c>
      <c r="B26" s="166">
        <v>3</v>
      </c>
      <c r="C26" s="166"/>
      <c r="D26" s="166"/>
      <c r="E26" s="270"/>
    </row>
    <row r="27" spans="1:5" s="159" customFormat="1" ht="12.75">
      <c r="A27" s="199" t="s">
        <v>400</v>
      </c>
      <c r="B27" s="166">
        <v>12</v>
      </c>
      <c r="C27" s="166"/>
      <c r="D27" s="166"/>
      <c r="E27" s="270"/>
    </row>
    <row r="28" spans="1:5" s="159" customFormat="1" ht="12.75">
      <c r="A28" s="199" t="s">
        <v>331</v>
      </c>
      <c r="B28" s="166">
        <v>9</v>
      </c>
      <c r="C28" s="166"/>
      <c r="D28" s="166"/>
      <c r="E28" s="171"/>
    </row>
    <row r="29" spans="1:5" s="159" customFormat="1" ht="12.75">
      <c r="A29" s="199" t="s">
        <v>332</v>
      </c>
      <c r="B29" s="166">
        <v>45</v>
      </c>
      <c r="C29" s="166"/>
      <c r="D29" s="166"/>
      <c r="E29" s="171"/>
    </row>
    <row r="30" spans="1:5" s="159" customFormat="1" ht="12.75">
      <c r="A30" s="199" t="s">
        <v>333</v>
      </c>
      <c r="B30" s="166">
        <v>6</v>
      </c>
      <c r="C30" s="166"/>
      <c r="D30" s="166"/>
      <c r="E30" s="171"/>
    </row>
    <row r="31" spans="1:5" s="159" customFormat="1" ht="25.5">
      <c r="A31" s="228" t="s">
        <v>339</v>
      </c>
      <c r="B31" s="166">
        <v>31</v>
      </c>
      <c r="C31" s="166"/>
      <c r="D31" s="166"/>
      <c r="E31" s="171"/>
    </row>
    <row r="32" spans="1:5" s="159" customFormat="1" ht="12.75">
      <c r="A32" s="228" t="s">
        <v>340</v>
      </c>
      <c r="B32" s="166">
        <v>160</v>
      </c>
      <c r="C32" s="166"/>
      <c r="D32" s="166"/>
      <c r="E32" s="171"/>
    </row>
    <row r="33" spans="1:5" s="159" customFormat="1" ht="38.25">
      <c r="A33" s="228" t="s">
        <v>343</v>
      </c>
      <c r="B33" s="166"/>
      <c r="C33" s="166">
        <v>72</v>
      </c>
      <c r="D33" s="166"/>
      <c r="E33" s="171"/>
    </row>
    <row r="34" spans="1:5" s="159" customFormat="1" ht="12.75">
      <c r="A34" s="228" t="s">
        <v>344</v>
      </c>
      <c r="B34" s="166"/>
      <c r="C34" s="166">
        <v>3</v>
      </c>
      <c r="D34" s="166"/>
      <c r="E34" s="171"/>
    </row>
    <row r="35" spans="1:5" s="159" customFormat="1" ht="25.5">
      <c r="A35" s="228" t="s">
        <v>345</v>
      </c>
      <c r="B35" s="166"/>
      <c r="C35" s="166">
        <v>12</v>
      </c>
      <c r="D35" s="166"/>
      <c r="E35" s="171"/>
    </row>
    <row r="36" spans="1:5" s="159" customFormat="1" ht="12.75">
      <c r="A36" s="228" t="s">
        <v>74</v>
      </c>
      <c r="B36" s="166">
        <v>5</v>
      </c>
      <c r="C36" s="166"/>
      <c r="D36" s="166"/>
      <c r="E36" s="171"/>
    </row>
    <row r="37" spans="1:5" s="159" customFormat="1" ht="12.75">
      <c r="A37" s="228" t="s">
        <v>73</v>
      </c>
      <c r="B37" s="166">
        <v>30</v>
      </c>
      <c r="C37" s="166"/>
      <c r="D37" s="166"/>
      <c r="E37" s="171"/>
    </row>
    <row r="38" spans="1:5" s="159" customFormat="1" ht="12.75">
      <c r="A38" s="208" t="s">
        <v>286</v>
      </c>
      <c r="B38" s="166">
        <v>17</v>
      </c>
      <c r="C38" s="166"/>
      <c r="D38" s="166"/>
      <c r="E38" s="171"/>
    </row>
    <row r="39" spans="1:5" ht="12.75">
      <c r="A39" s="125" t="s">
        <v>157</v>
      </c>
      <c r="B39" s="42">
        <f>SUM(B17)</f>
        <v>941</v>
      </c>
      <c r="C39" s="42">
        <f>SUM(C17)</f>
        <v>87</v>
      </c>
      <c r="D39" s="42">
        <f>SUM(D17)</f>
        <v>20</v>
      </c>
      <c r="E39" s="42">
        <f>SUM(E17)</f>
        <v>0</v>
      </c>
    </row>
    <row r="40" spans="1:5" ht="12.75">
      <c r="A40" s="563" t="s">
        <v>145</v>
      </c>
      <c r="B40" s="564"/>
      <c r="C40" s="564"/>
      <c r="D40" s="564"/>
      <c r="E40" s="565"/>
    </row>
    <row r="41" spans="1:5" ht="27" customHeight="1">
      <c r="A41" s="278" t="s">
        <v>359</v>
      </c>
      <c r="B41" s="265">
        <v>48</v>
      </c>
      <c r="C41" s="161">
        <v>0</v>
      </c>
      <c r="D41" s="161">
        <v>0</v>
      </c>
      <c r="E41" s="197">
        <v>0</v>
      </c>
    </row>
    <row r="42" spans="1:5" ht="42.75" customHeight="1">
      <c r="A42" s="278" t="s">
        <v>182</v>
      </c>
      <c r="B42" s="266">
        <v>73</v>
      </c>
      <c r="C42" s="160">
        <v>0</v>
      </c>
      <c r="D42" s="160">
        <v>0</v>
      </c>
      <c r="E42" s="198">
        <v>0</v>
      </c>
    </row>
    <row r="43" spans="1:5" ht="24" customHeight="1">
      <c r="A43" s="33" t="s">
        <v>367</v>
      </c>
      <c r="B43" s="29">
        <v>63</v>
      </c>
      <c r="C43" s="161"/>
      <c r="D43" s="161"/>
      <c r="E43" s="197"/>
    </row>
    <row r="44" spans="1:5" ht="24" customHeight="1">
      <c r="A44" s="279" t="s">
        <v>179</v>
      </c>
      <c r="B44" s="29">
        <v>60</v>
      </c>
      <c r="C44" s="161"/>
      <c r="D44" s="161"/>
      <c r="E44" s="197"/>
    </row>
    <row r="45" spans="1:5" ht="25.5">
      <c r="A45" s="130" t="s">
        <v>158</v>
      </c>
      <c r="B45" s="42">
        <f>SUM(B41:B44)</f>
        <v>244</v>
      </c>
      <c r="C45" s="42">
        <f>SUM(C41:C44)</f>
        <v>0</v>
      </c>
      <c r="D45" s="42">
        <f>SUM(D41:D44)</f>
        <v>0</v>
      </c>
      <c r="E45" s="126">
        <f>SUM(E41:E44)</f>
        <v>0</v>
      </c>
    </row>
    <row r="46" spans="1:5" ht="12.75">
      <c r="A46" s="519" t="s">
        <v>146</v>
      </c>
      <c r="B46" s="470"/>
      <c r="C46" s="470"/>
      <c r="D46" s="470"/>
      <c r="E46" s="520"/>
    </row>
    <row r="47" spans="1:6" ht="37.5" customHeight="1">
      <c r="A47" s="280" t="s">
        <v>338</v>
      </c>
      <c r="B47" s="29">
        <v>252</v>
      </c>
      <c r="C47" s="29">
        <v>0</v>
      </c>
      <c r="D47" s="29">
        <v>0</v>
      </c>
      <c r="E47" s="122">
        <v>0</v>
      </c>
      <c r="F47" s="32"/>
    </row>
    <row r="48" spans="1:6" ht="37.5" customHeight="1">
      <c r="A48" s="282" t="s">
        <v>361</v>
      </c>
      <c r="B48" s="29">
        <v>1033</v>
      </c>
      <c r="C48" s="30"/>
      <c r="D48" s="30"/>
      <c r="E48" s="128"/>
      <c r="F48" s="32"/>
    </row>
    <row r="49" spans="1:6" ht="26.25" customHeight="1">
      <c r="A49" s="283" t="s">
        <v>208</v>
      </c>
      <c r="B49" s="29">
        <v>0</v>
      </c>
      <c r="C49" s="30">
        <v>0</v>
      </c>
      <c r="D49" s="30">
        <v>0</v>
      </c>
      <c r="E49" s="128">
        <v>0</v>
      </c>
      <c r="F49" s="32"/>
    </row>
    <row r="50" spans="1:5" ht="12.75">
      <c r="A50" s="130" t="s">
        <v>159</v>
      </c>
      <c r="B50" s="42">
        <f>SUM(B47:B49)</f>
        <v>1285</v>
      </c>
      <c r="C50" s="42">
        <f>SUM(C47:C49)</f>
        <v>0</v>
      </c>
      <c r="D50" s="42">
        <f>SUM(D47:D49)</f>
        <v>0</v>
      </c>
      <c r="E50" s="126">
        <f>SUM(E47:E49)</f>
        <v>0</v>
      </c>
    </row>
    <row r="51" spans="1:5" ht="12.75">
      <c r="A51" s="512" t="s">
        <v>147</v>
      </c>
      <c r="B51" s="491"/>
      <c r="C51" s="491"/>
      <c r="D51" s="491"/>
      <c r="E51" s="513"/>
    </row>
    <row r="52" spans="1:5" ht="38.25">
      <c r="A52" s="281" t="s">
        <v>358</v>
      </c>
      <c r="B52" s="286">
        <v>5</v>
      </c>
      <c r="C52" s="284"/>
      <c r="D52" s="284"/>
      <c r="E52" s="284"/>
    </row>
    <row r="53" spans="1:5" ht="63.75">
      <c r="A53" s="287" t="s">
        <v>368</v>
      </c>
      <c r="B53" s="29">
        <v>14</v>
      </c>
      <c r="C53" s="160"/>
      <c r="D53" s="160"/>
      <c r="E53" s="198"/>
    </row>
    <row r="54" spans="1:5" ht="38.25">
      <c r="A54" s="281" t="s">
        <v>365</v>
      </c>
      <c r="B54" s="29">
        <v>3</v>
      </c>
      <c r="C54" s="161"/>
      <c r="D54" s="161"/>
      <c r="E54" s="197"/>
    </row>
    <row r="55" spans="1:5" ht="51">
      <c r="A55" s="287" t="s">
        <v>366</v>
      </c>
      <c r="B55" s="29">
        <v>18</v>
      </c>
      <c r="C55" s="30"/>
      <c r="D55" s="30"/>
      <c r="E55" s="128"/>
    </row>
    <row r="56" spans="1:7" ht="25.5">
      <c r="A56" s="133" t="s">
        <v>289</v>
      </c>
      <c r="B56" s="29">
        <v>180</v>
      </c>
      <c r="C56" s="160">
        <v>243</v>
      </c>
      <c r="D56" s="160">
        <v>243</v>
      </c>
      <c r="E56" s="198">
        <v>244</v>
      </c>
      <c r="G56" s="32"/>
    </row>
    <row r="57" spans="1:5" ht="27" customHeight="1">
      <c r="A57" s="133" t="s">
        <v>290</v>
      </c>
      <c r="B57" s="29">
        <v>10</v>
      </c>
      <c r="C57" s="160"/>
      <c r="D57" s="160"/>
      <c r="E57" s="198"/>
    </row>
    <row r="58" spans="1:5" ht="25.5">
      <c r="A58" s="133" t="s">
        <v>291</v>
      </c>
      <c r="B58" s="29">
        <v>40</v>
      </c>
      <c r="C58" s="160"/>
      <c r="D58" s="160"/>
      <c r="E58" s="198"/>
    </row>
    <row r="59" spans="1:5" ht="21.75">
      <c r="A59" s="257" t="s">
        <v>322</v>
      </c>
      <c r="B59" s="29">
        <v>450</v>
      </c>
      <c r="C59" s="160">
        <v>475</v>
      </c>
      <c r="D59" s="160">
        <v>476</v>
      </c>
      <c r="E59" s="198">
        <v>477</v>
      </c>
    </row>
    <row r="60" spans="1:6" ht="12.75">
      <c r="A60" s="130" t="s">
        <v>161</v>
      </c>
      <c r="B60" s="42">
        <f>SUM(B52:B59)</f>
        <v>720</v>
      </c>
      <c r="C60" s="42">
        <f>SUM(C52:C59)</f>
        <v>718</v>
      </c>
      <c r="D60" s="42">
        <f>SUM(D52:D59)</f>
        <v>719</v>
      </c>
      <c r="E60" s="42">
        <f>SUM(E52:E59)</f>
        <v>721</v>
      </c>
      <c r="F60" s="46"/>
    </row>
    <row r="61" spans="1:5" s="212" customFormat="1" ht="13.5" thickBot="1">
      <c r="A61" s="214" t="s">
        <v>160</v>
      </c>
      <c r="B61" s="215">
        <f>SUM(B15+B39+B45+B50+B60)</f>
        <v>3190</v>
      </c>
      <c r="C61" s="215">
        <f>SUM(C15+C39+C45+C50+C60)</f>
        <v>805</v>
      </c>
      <c r="D61" s="215">
        <f>SUM(D15+D39+D45+D50+D60)</f>
        <v>739</v>
      </c>
      <c r="E61" s="215">
        <f>SUM(E15+E39+E45+E50+E60)</f>
        <v>721</v>
      </c>
    </row>
    <row r="62" spans="1:5" ht="18.75" customHeight="1">
      <c r="A62" s="175" t="s">
        <v>293</v>
      </c>
      <c r="B62" s="176">
        <f>SUM(B61)</f>
        <v>3190</v>
      </c>
      <c r="C62" s="176">
        <f>SUM(C61)</f>
        <v>805</v>
      </c>
      <c r="D62" s="176">
        <f>SUM(D61)</f>
        <v>739</v>
      </c>
      <c r="E62" s="177">
        <f>SUM(E61)</f>
        <v>721</v>
      </c>
    </row>
    <row r="63" spans="1:9" ht="12.75">
      <c r="A63" s="200" t="s">
        <v>273</v>
      </c>
      <c r="B63" s="178">
        <f>SUM(B56:B59)</f>
        <v>680</v>
      </c>
      <c r="C63" s="178">
        <f>SUM(C56:C59)</f>
        <v>718</v>
      </c>
      <c r="D63" s="178">
        <f>SUM(D56:D59)</f>
        <v>719</v>
      </c>
      <c r="E63" s="201">
        <f>SUM(E56:E59)</f>
        <v>721</v>
      </c>
      <c r="F63" s="152"/>
      <c r="G63" s="152"/>
      <c r="H63" s="152"/>
      <c r="I63" s="8"/>
    </row>
    <row r="64" spans="1:9" ht="2.25" customHeight="1">
      <c r="A64" s="202"/>
      <c r="B64" s="179"/>
      <c r="C64" s="179"/>
      <c r="D64" s="179"/>
      <c r="E64" s="188"/>
      <c r="F64" s="152"/>
      <c r="G64" s="152"/>
      <c r="H64" s="152"/>
      <c r="I64" s="8"/>
    </row>
    <row r="65" spans="1:9" ht="15.75" customHeight="1" thickBot="1">
      <c r="A65" s="174" t="s">
        <v>275</v>
      </c>
      <c r="B65" s="173">
        <f>SUM(B15+B39+B45+B50+B60)-B56-B57-B58-B59</f>
        <v>2510</v>
      </c>
      <c r="C65" s="173">
        <f>SUM(C15+C39+C45+C50+C60)-C56-C57-C58-C59</f>
        <v>87</v>
      </c>
      <c r="D65" s="173">
        <f>SUM(D15+D39+D45+D50+D60)-D56-D57-D58-D59</f>
        <v>20</v>
      </c>
      <c r="E65" s="173">
        <f>SUM(E15+E39+E45+E50+E60)-E56-E57-E58-E59</f>
        <v>0</v>
      </c>
      <c r="F65" s="152"/>
      <c r="G65" s="152"/>
      <c r="H65" s="152"/>
      <c r="I65" s="8"/>
    </row>
    <row r="66" spans="1:5" ht="18.75" thickBot="1">
      <c r="A66" s="514" t="s">
        <v>278</v>
      </c>
      <c r="B66" s="515"/>
      <c r="C66" s="515"/>
      <c r="D66" s="515"/>
      <c r="E66" s="516"/>
    </row>
    <row r="67" spans="1:5" ht="12.75">
      <c r="A67" s="527" t="s">
        <v>151</v>
      </c>
      <c r="B67" s="501"/>
      <c r="C67" s="501"/>
      <c r="D67" s="501"/>
      <c r="E67" s="528"/>
    </row>
    <row r="68" spans="1:5" ht="12.75">
      <c r="A68" s="519" t="s">
        <v>144</v>
      </c>
      <c r="B68" s="470"/>
      <c r="C68" s="470"/>
      <c r="D68" s="470"/>
      <c r="E68" s="520"/>
    </row>
    <row r="69" spans="1:5" ht="25.5">
      <c r="A69" s="131" t="s">
        <v>303</v>
      </c>
      <c r="B69" s="29">
        <v>10</v>
      </c>
      <c r="C69" s="160">
        <v>0</v>
      </c>
      <c r="D69" s="160">
        <v>0</v>
      </c>
      <c r="E69" s="198">
        <v>0</v>
      </c>
    </row>
    <row r="70" spans="1:5" ht="12.75">
      <c r="A70" s="130" t="s">
        <v>157</v>
      </c>
      <c r="B70" s="42">
        <f>SUM(B69)</f>
        <v>10</v>
      </c>
      <c r="C70" s="42">
        <f>SUM(C69)</f>
        <v>0</v>
      </c>
      <c r="D70" s="42">
        <f>SUM(D69)</f>
        <v>0</v>
      </c>
      <c r="E70" s="126">
        <f>SUM(E69)</f>
        <v>0</v>
      </c>
    </row>
    <row r="71" spans="1:5" ht="16.5" thickBot="1">
      <c r="A71" s="134" t="s">
        <v>160</v>
      </c>
      <c r="B71" s="57">
        <f>SUM(B70)</f>
        <v>10</v>
      </c>
      <c r="C71" s="57">
        <f aca="true" t="shared" si="0" ref="C71:E73">SUM(C70)</f>
        <v>0</v>
      </c>
      <c r="D71" s="57">
        <f t="shared" si="0"/>
        <v>0</v>
      </c>
      <c r="E71" s="135">
        <f t="shared" si="0"/>
        <v>0</v>
      </c>
    </row>
    <row r="72" spans="1:5" ht="17.25" thickBot="1">
      <c r="A72" s="175" t="s">
        <v>294</v>
      </c>
      <c r="B72" s="176">
        <f>SUM(B71)</f>
        <v>10</v>
      </c>
      <c r="C72" s="176">
        <f t="shared" si="0"/>
        <v>0</v>
      </c>
      <c r="D72" s="176">
        <f t="shared" si="0"/>
        <v>0</v>
      </c>
      <c r="E72" s="177">
        <f t="shared" si="0"/>
        <v>0</v>
      </c>
    </row>
    <row r="73" spans="1:5" ht="12.75">
      <c r="A73" s="181" t="s">
        <v>272</v>
      </c>
      <c r="B73" s="182">
        <f>SUM(B72)</f>
        <v>10</v>
      </c>
      <c r="C73" s="182">
        <f t="shared" si="0"/>
        <v>0</v>
      </c>
      <c r="D73" s="182">
        <f t="shared" si="0"/>
        <v>0</v>
      </c>
      <c r="E73" s="204">
        <f t="shared" si="0"/>
        <v>0</v>
      </c>
    </row>
    <row r="74" spans="1:5" ht="4.5" customHeight="1" thickBot="1">
      <c r="A74" s="150"/>
      <c r="B74" s="183"/>
      <c r="C74" s="180"/>
      <c r="D74" s="184"/>
      <c r="E74" s="185"/>
    </row>
    <row r="75" spans="1:5" ht="18.75" thickBot="1">
      <c r="A75" s="514" t="s">
        <v>279</v>
      </c>
      <c r="B75" s="515"/>
      <c r="C75" s="515"/>
      <c r="D75" s="515"/>
      <c r="E75" s="516"/>
    </row>
    <row r="76" spans="1:5" ht="12.75">
      <c r="A76" s="512" t="s">
        <v>151</v>
      </c>
      <c r="B76" s="491"/>
      <c r="C76" s="491"/>
      <c r="D76" s="491"/>
      <c r="E76" s="513"/>
    </row>
    <row r="77" spans="1:5" ht="12.75">
      <c r="A77" s="519" t="s">
        <v>144</v>
      </c>
      <c r="B77" s="470"/>
      <c r="C77" s="470"/>
      <c r="D77" s="470"/>
      <c r="E77" s="520"/>
    </row>
    <row r="78" spans="1:5" ht="12.75">
      <c r="A78" s="205" t="s">
        <v>80</v>
      </c>
      <c r="B78" s="29">
        <v>13</v>
      </c>
      <c r="C78" s="160">
        <v>0</v>
      </c>
      <c r="D78" s="160">
        <v>0</v>
      </c>
      <c r="E78" s="198">
        <v>0</v>
      </c>
    </row>
    <row r="79" spans="1:5" ht="12.75">
      <c r="A79" s="205" t="s">
        <v>81</v>
      </c>
      <c r="B79" s="29">
        <v>46</v>
      </c>
      <c r="C79" s="160">
        <v>0</v>
      </c>
      <c r="D79" s="160">
        <v>0</v>
      </c>
      <c r="E79" s="198">
        <v>0</v>
      </c>
    </row>
    <row r="80" spans="1:5" ht="12.75">
      <c r="A80" s="205" t="s">
        <v>82</v>
      </c>
      <c r="B80" s="29">
        <v>13</v>
      </c>
      <c r="C80" s="160">
        <v>0</v>
      </c>
      <c r="D80" s="160">
        <v>0</v>
      </c>
      <c r="E80" s="198">
        <v>0</v>
      </c>
    </row>
    <row r="81" spans="1:5" ht="12.75">
      <c r="A81" s="205" t="s">
        <v>83</v>
      </c>
      <c r="B81" s="29">
        <v>28</v>
      </c>
      <c r="C81" s="160">
        <v>0</v>
      </c>
      <c r="D81" s="160">
        <v>0</v>
      </c>
      <c r="E81" s="198">
        <v>0</v>
      </c>
    </row>
    <row r="82" spans="1:5" ht="12.75">
      <c r="A82" s="136" t="s">
        <v>157</v>
      </c>
      <c r="B82" s="65">
        <f>SUM(B78:B81)</f>
        <v>100</v>
      </c>
      <c r="C82" s="65">
        <f>SUM(C78:C81)</f>
        <v>0</v>
      </c>
      <c r="D82" s="65">
        <f>SUM(D78:D81)</f>
        <v>0</v>
      </c>
      <c r="E82" s="145">
        <f>SUM(E78:E81)</f>
        <v>0</v>
      </c>
    </row>
    <row r="83" spans="1:5" ht="12.75">
      <c r="A83" s="512" t="s">
        <v>146</v>
      </c>
      <c r="B83" s="491"/>
      <c r="C83" s="491"/>
      <c r="D83" s="491"/>
      <c r="E83" s="513"/>
    </row>
    <row r="84" spans="1:6" ht="34.5" customHeight="1">
      <c r="A84" s="129" t="s">
        <v>187</v>
      </c>
      <c r="B84" s="29">
        <v>940</v>
      </c>
      <c r="C84" s="30">
        <v>0</v>
      </c>
      <c r="D84" s="30">
        <v>0</v>
      </c>
      <c r="E84" s="128">
        <v>0</v>
      </c>
      <c r="F84" s="32"/>
    </row>
    <row r="85" spans="1:5" ht="12.75">
      <c r="A85" s="130" t="s">
        <v>159</v>
      </c>
      <c r="B85" s="42">
        <f>SUM(B84)</f>
        <v>940</v>
      </c>
      <c r="C85" s="42">
        <f>SUM(C84)</f>
        <v>0</v>
      </c>
      <c r="D85" s="42">
        <f>SUM(D84)</f>
        <v>0</v>
      </c>
      <c r="E85" s="126">
        <f>SUM(E84)</f>
        <v>0</v>
      </c>
    </row>
    <row r="86" spans="1:5" ht="12.75">
      <c r="A86" s="512" t="s">
        <v>147</v>
      </c>
      <c r="B86" s="491"/>
      <c r="C86" s="491"/>
      <c r="D86" s="491"/>
      <c r="E86" s="513"/>
    </row>
    <row r="87" spans="1:5" ht="40.5" customHeight="1">
      <c r="A87" s="281" t="s">
        <v>364</v>
      </c>
      <c r="B87" s="29">
        <v>38</v>
      </c>
      <c r="C87" s="30"/>
      <c r="D87" s="160">
        <v>0</v>
      </c>
      <c r="E87" s="198">
        <v>0</v>
      </c>
    </row>
    <row r="88" spans="1:5" ht="40.5" customHeight="1">
      <c r="A88" s="282" t="s">
        <v>363</v>
      </c>
      <c r="B88" s="29">
        <v>22</v>
      </c>
      <c r="C88" s="30"/>
      <c r="D88" s="160"/>
      <c r="E88" s="198"/>
    </row>
    <row r="89" spans="1:9" ht="12.75">
      <c r="A89" s="130" t="s">
        <v>161</v>
      </c>
      <c r="B89" s="42">
        <f>SUM(B87:B88)</f>
        <v>60</v>
      </c>
      <c r="C89" s="42">
        <f>SUM(C87:C88)</f>
        <v>0</v>
      </c>
      <c r="D89" s="42">
        <f>SUM(D87:D88)</f>
        <v>0</v>
      </c>
      <c r="E89" s="126">
        <f>SUM(E87:E88)</f>
        <v>0</v>
      </c>
      <c r="I89" t="s">
        <v>213</v>
      </c>
    </row>
    <row r="90" spans="1:5" ht="16.5" thickBot="1">
      <c r="A90" s="134" t="s">
        <v>160</v>
      </c>
      <c r="B90" s="57">
        <f>SUM(B82+B85+B89)</f>
        <v>1100</v>
      </c>
      <c r="C90" s="57">
        <f>SUM(C82+C85+C89)</f>
        <v>0</v>
      </c>
      <c r="D90" s="57">
        <f>SUM(D82+D85+D89)</f>
        <v>0</v>
      </c>
      <c r="E90" s="57">
        <f>SUM(E82+E85+E89)</f>
        <v>0</v>
      </c>
    </row>
    <row r="91" spans="1:5" ht="18" customHeight="1" thickBot="1">
      <c r="A91" s="58" t="s">
        <v>295</v>
      </c>
      <c r="B91" s="61">
        <f aca="true" t="shared" si="1" ref="B91:E92">SUM(B90)</f>
        <v>1100</v>
      </c>
      <c r="C91" s="61">
        <f t="shared" si="1"/>
        <v>0</v>
      </c>
      <c r="D91" s="61">
        <f t="shared" si="1"/>
        <v>0</v>
      </c>
      <c r="E91" s="62">
        <f t="shared" si="1"/>
        <v>0</v>
      </c>
    </row>
    <row r="92" spans="1:9" ht="13.5" thickBot="1">
      <c r="A92" s="181" t="s">
        <v>275</v>
      </c>
      <c r="B92" s="186">
        <f t="shared" si="1"/>
        <v>1100</v>
      </c>
      <c r="C92" s="186">
        <f t="shared" si="1"/>
        <v>0</v>
      </c>
      <c r="D92" s="186">
        <f t="shared" si="1"/>
        <v>0</v>
      </c>
      <c r="E92" s="187">
        <f t="shared" si="1"/>
        <v>0</v>
      </c>
      <c r="F92" s="152"/>
      <c r="G92" s="152"/>
      <c r="H92" s="152"/>
      <c r="I92" s="8"/>
    </row>
    <row r="93" spans="1:5" ht="16.5" thickBot="1">
      <c r="A93" s="541" t="s">
        <v>387</v>
      </c>
      <c r="B93" s="542"/>
      <c r="C93" s="542"/>
      <c r="D93" s="542"/>
      <c r="E93" s="543"/>
    </row>
    <row r="94" spans="1:5" ht="15.75">
      <c r="A94" s="369" t="s">
        <v>388</v>
      </c>
      <c r="B94" s="370"/>
      <c r="C94" s="370"/>
      <c r="D94" s="370"/>
      <c r="E94" s="370"/>
    </row>
    <row r="95" spans="1:5" ht="12.75">
      <c r="A95" s="527" t="s">
        <v>151</v>
      </c>
      <c r="B95" s="501"/>
      <c r="C95" s="501"/>
      <c r="D95" s="501"/>
      <c r="E95" s="528"/>
    </row>
    <row r="96" spans="1:5" ht="12.75">
      <c r="A96" s="512" t="s">
        <v>144</v>
      </c>
      <c r="B96" s="491"/>
      <c r="C96" s="491"/>
      <c r="D96" s="491"/>
      <c r="E96" s="513"/>
    </row>
    <row r="97" spans="1:5" ht="25.5">
      <c r="A97" s="404" t="s">
        <v>399</v>
      </c>
      <c r="B97" s="166">
        <v>250</v>
      </c>
      <c r="C97" s="196"/>
      <c r="D97" s="196"/>
      <c r="E97" s="372"/>
    </row>
    <row r="98" spans="1:5" ht="12.75">
      <c r="A98" s="371" t="s">
        <v>321</v>
      </c>
      <c r="B98" s="166">
        <v>10</v>
      </c>
      <c r="C98" s="166"/>
      <c r="D98" s="166"/>
      <c r="E98" s="171"/>
    </row>
    <row r="99" spans="1:5" ht="12.75">
      <c r="A99" s="371" t="s">
        <v>319</v>
      </c>
      <c r="B99" s="166">
        <v>10</v>
      </c>
      <c r="C99" s="166"/>
      <c r="D99" s="166"/>
      <c r="E99" s="171"/>
    </row>
    <row r="100" spans="1:5" ht="12.75">
      <c r="A100" s="371" t="s">
        <v>305</v>
      </c>
      <c r="B100" s="166">
        <v>6</v>
      </c>
      <c r="C100" s="166"/>
      <c r="D100" s="166"/>
      <c r="E100" s="171"/>
    </row>
    <row r="101" spans="1:5" ht="12.75">
      <c r="A101" s="371" t="s">
        <v>84</v>
      </c>
      <c r="B101" s="166">
        <v>26</v>
      </c>
      <c r="C101" s="166"/>
      <c r="D101" s="166"/>
      <c r="E101" s="171"/>
    </row>
    <row r="102" spans="1:5" ht="12.75">
      <c r="A102" s="371" t="s">
        <v>281</v>
      </c>
      <c r="B102" s="166">
        <v>48</v>
      </c>
      <c r="C102" s="166"/>
      <c r="D102" s="166"/>
      <c r="E102" s="171"/>
    </row>
    <row r="103" spans="1:5" ht="12.75">
      <c r="A103" s="130" t="s">
        <v>157</v>
      </c>
      <c r="B103" s="42">
        <f>SUM(B97:B102)</f>
        <v>350</v>
      </c>
      <c r="C103" s="42">
        <f>SUM(C97)</f>
        <v>0</v>
      </c>
      <c r="D103" s="42">
        <f>SUM(D97)</f>
        <v>0</v>
      </c>
      <c r="E103" s="126">
        <f>SUM(E97)</f>
        <v>0</v>
      </c>
    </row>
    <row r="104" spans="1:5" ht="15.75">
      <c r="A104" s="137" t="s">
        <v>391</v>
      </c>
      <c r="B104" s="43">
        <f>SUM(B103)</f>
        <v>350</v>
      </c>
      <c r="C104" s="43">
        <f>SUM(C103)</f>
        <v>0</v>
      </c>
      <c r="D104" s="43">
        <f>SUM(D103)</f>
        <v>0</v>
      </c>
      <c r="E104" s="138">
        <f>SUM(E103)</f>
        <v>0</v>
      </c>
    </row>
    <row r="105" spans="1:5" ht="15.75">
      <c r="A105" s="137" t="s">
        <v>389</v>
      </c>
      <c r="B105" s="43"/>
      <c r="C105" s="43"/>
      <c r="D105" s="43"/>
      <c r="E105" s="138"/>
    </row>
    <row r="106" spans="1:5" ht="12.75">
      <c r="A106" s="527" t="s">
        <v>151</v>
      </c>
      <c r="B106" s="501"/>
      <c r="C106" s="501"/>
      <c r="D106" s="501"/>
      <c r="E106" s="528"/>
    </row>
    <row r="107" spans="1:5" ht="12.75">
      <c r="A107" s="512" t="s">
        <v>144</v>
      </c>
      <c r="B107" s="491"/>
      <c r="C107" s="491"/>
      <c r="D107" s="491"/>
      <c r="E107" s="513"/>
    </row>
    <row r="108" spans="1:5" ht="12.75">
      <c r="A108" s="261" t="s">
        <v>390</v>
      </c>
      <c r="B108" s="168">
        <v>500</v>
      </c>
      <c r="C108" s="284"/>
      <c r="D108" s="284"/>
      <c r="E108" s="284"/>
    </row>
    <row r="109" spans="1:5" ht="12.75">
      <c r="A109" s="130" t="s">
        <v>157</v>
      </c>
      <c r="B109" s="169">
        <f>SUM(B108)</f>
        <v>500</v>
      </c>
      <c r="C109" s="284"/>
      <c r="D109" s="284"/>
      <c r="E109" s="284"/>
    </row>
    <row r="110" spans="1:5" ht="15.75">
      <c r="A110" s="137" t="s">
        <v>392</v>
      </c>
      <c r="B110" s="169">
        <f>SUM(B109)</f>
        <v>500</v>
      </c>
      <c r="C110" s="284"/>
      <c r="D110" s="284"/>
      <c r="E110" s="284"/>
    </row>
    <row r="111" spans="1:5" ht="17.25" thickBot="1">
      <c r="A111" s="139" t="s">
        <v>296</v>
      </c>
      <c r="B111" s="50">
        <f>SUM(B104+B110)</f>
        <v>850</v>
      </c>
      <c r="C111" s="50">
        <f>SUM(C104+C110)</f>
        <v>0</v>
      </c>
      <c r="D111" s="50">
        <f>SUM(D104+D110)</f>
        <v>0</v>
      </c>
      <c r="E111" s="50">
        <f>SUM(E104+E110)</f>
        <v>0</v>
      </c>
    </row>
    <row r="112" spans="1:5" ht="16.5" customHeight="1" thickBot="1">
      <c r="A112" s="181" t="s">
        <v>275</v>
      </c>
      <c r="B112" s="186">
        <f>SUM(B111)</f>
        <v>850</v>
      </c>
      <c r="C112" s="186">
        <f>SUM(C111)</f>
        <v>0</v>
      </c>
      <c r="D112" s="186">
        <f>SUM(D111)</f>
        <v>0</v>
      </c>
      <c r="E112" s="187">
        <f>SUM(E111)</f>
        <v>0</v>
      </c>
    </row>
    <row r="113" spans="1:5" s="1" customFormat="1" ht="18.75" thickBot="1">
      <c r="A113" s="514" t="s">
        <v>216</v>
      </c>
      <c r="B113" s="515"/>
      <c r="C113" s="515"/>
      <c r="D113" s="515"/>
      <c r="E113" s="516"/>
    </row>
    <row r="114" spans="1:5" ht="12.75">
      <c r="A114" s="534" t="s">
        <v>140</v>
      </c>
      <c r="B114" s="472"/>
      <c r="C114" s="472"/>
      <c r="D114" s="472"/>
      <c r="E114" s="535"/>
    </row>
    <row r="115" spans="1:5" ht="25.5">
      <c r="A115" s="141" t="s">
        <v>201</v>
      </c>
      <c r="B115" s="29">
        <v>458</v>
      </c>
      <c r="C115" s="160"/>
      <c r="D115" s="160"/>
      <c r="E115" s="198"/>
    </row>
    <row r="116" spans="1:5" ht="25.5">
      <c r="A116" s="142" t="s">
        <v>317</v>
      </c>
      <c r="B116" s="40">
        <f>SUM(B117:B122)</f>
        <v>3116</v>
      </c>
      <c r="C116" s="160"/>
      <c r="D116" s="160"/>
      <c r="E116" s="198"/>
    </row>
    <row r="117" spans="1:5" ht="12.75">
      <c r="A117" s="291" t="s">
        <v>256</v>
      </c>
      <c r="B117" s="263">
        <v>300</v>
      </c>
      <c r="C117" s="160"/>
      <c r="D117" s="160"/>
      <c r="E117" s="198"/>
    </row>
    <row r="118" spans="1:5" ht="15.75" customHeight="1">
      <c r="A118" s="292" t="s">
        <v>257</v>
      </c>
      <c r="B118" s="263">
        <v>1500</v>
      </c>
      <c r="C118" s="160"/>
      <c r="D118" s="160"/>
      <c r="E118" s="198"/>
    </row>
    <row r="119" spans="1:5" ht="12.75">
      <c r="A119" s="292" t="s">
        <v>85</v>
      </c>
      <c r="B119" s="263">
        <v>270</v>
      </c>
      <c r="C119" s="160"/>
      <c r="D119" s="160"/>
      <c r="E119" s="160"/>
    </row>
    <row r="120" spans="1:5" ht="25.5">
      <c r="A120" s="165" t="s">
        <v>86</v>
      </c>
      <c r="B120" s="164">
        <v>406</v>
      </c>
      <c r="C120" s="160"/>
      <c r="D120" s="160"/>
      <c r="E120" s="160"/>
    </row>
    <row r="121" spans="1:5" ht="12.75">
      <c r="A121" s="165" t="s">
        <v>260</v>
      </c>
      <c r="B121" s="164">
        <v>500</v>
      </c>
      <c r="C121" s="160"/>
      <c r="D121" s="160"/>
      <c r="E121" s="160"/>
    </row>
    <row r="122" spans="1:5" ht="39" thickBot="1">
      <c r="A122" s="381" t="s">
        <v>87</v>
      </c>
      <c r="B122" s="382">
        <v>140</v>
      </c>
      <c r="C122" s="232"/>
      <c r="D122" s="232"/>
      <c r="E122" s="232"/>
    </row>
    <row r="123" spans="1:5" ht="18.75" customHeight="1" thickBot="1">
      <c r="A123" s="234" t="s">
        <v>155</v>
      </c>
      <c r="B123" s="235">
        <f>SUM(B115+B116)</f>
        <v>3574</v>
      </c>
      <c r="C123" s="235">
        <f>SUM(C115:C116)</f>
        <v>0</v>
      </c>
      <c r="D123" s="235">
        <f>SUM(D115:D116)</f>
        <v>0</v>
      </c>
      <c r="E123" s="236">
        <f>SUM(E115:E116)</f>
        <v>0</v>
      </c>
    </row>
    <row r="124" spans="1:5" ht="18.75" customHeight="1">
      <c r="A124" s="294" t="s">
        <v>88</v>
      </c>
      <c r="B124" s="304"/>
      <c r="C124" s="304"/>
      <c r="D124" s="304"/>
      <c r="E124" s="305"/>
    </row>
    <row r="125" spans="1:5" ht="30.75" customHeight="1">
      <c r="A125" s="108" t="s">
        <v>317</v>
      </c>
      <c r="B125" s="41">
        <f>SUM(B126)</f>
        <v>3108</v>
      </c>
      <c r="C125" s="41"/>
      <c r="D125" s="41"/>
      <c r="E125" s="41"/>
    </row>
    <row r="126" spans="1:5" ht="27" customHeight="1">
      <c r="A126" s="295" t="s">
        <v>89</v>
      </c>
      <c r="B126" s="164">
        <v>3108</v>
      </c>
      <c r="C126" s="41"/>
      <c r="D126" s="41"/>
      <c r="E126" s="41"/>
    </row>
    <row r="127" spans="1:5" ht="18.75" customHeight="1">
      <c r="A127" s="296" t="s">
        <v>90</v>
      </c>
      <c r="B127" s="41">
        <f>SUM(B125)</f>
        <v>3108</v>
      </c>
      <c r="C127" s="41"/>
      <c r="D127" s="41"/>
      <c r="E127" s="41"/>
    </row>
    <row r="128" spans="1:5" ht="12.75">
      <c r="A128" s="527" t="s">
        <v>151</v>
      </c>
      <c r="B128" s="501"/>
      <c r="C128" s="501"/>
      <c r="D128" s="501"/>
      <c r="E128" s="528"/>
    </row>
    <row r="129" spans="1:5" ht="12.75">
      <c r="A129" s="519" t="s">
        <v>142</v>
      </c>
      <c r="B129" s="470"/>
      <c r="C129" s="470"/>
      <c r="D129" s="470"/>
      <c r="E129" s="520"/>
    </row>
    <row r="130" spans="1:5" ht="20.25" customHeight="1">
      <c r="A130" s="131" t="s">
        <v>228</v>
      </c>
      <c r="B130" s="29">
        <v>4000</v>
      </c>
      <c r="C130" s="160"/>
      <c r="D130" s="160"/>
      <c r="E130" s="198"/>
    </row>
    <row r="131" spans="1:5" ht="15.75" customHeight="1">
      <c r="A131" s="271" t="s">
        <v>342</v>
      </c>
      <c r="B131" s="29">
        <v>450</v>
      </c>
      <c r="C131" s="232"/>
      <c r="D131" s="232"/>
      <c r="E131" s="233"/>
    </row>
    <row r="132" spans="1:5" ht="13.5" thickBot="1">
      <c r="A132" s="144" t="s">
        <v>156</v>
      </c>
      <c r="B132" s="105">
        <f>SUM(B130+B131)</f>
        <v>4450</v>
      </c>
      <c r="C132" s="105">
        <f>SUM(C130+C131)</f>
        <v>0</v>
      </c>
      <c r="D132" s="105">
        <f>SUM(D130+D131)</f>
        <v>0</v>
      </c>
      <c r="E132" s="105">
        <f>SUM(E130+E131)</f>
        <v>0</v>
      </c>
    </row>
    <row r="133" spans="1:5" ht="13.5" thickBot="1">
      <c r="A133" s="466" t="s">
        <v>144</v>
      </c>
      <c r="B133" s="467"/>
      <c r="C133" s="467"/>
      <c r="D133" s="467"/>
      <c r="E133" s="468"/>
    </row>
    <row r="134" spans="1:5" ht="25.5">
      <c r="A134" s="142" t="s">
        <v>316</v>
      </c>
      <c r="B134" s="40">
        <f>SUM(B135:B136)</f>
        <v>4360</v>
      </c>
      <c r="C134" s="40">
        <f>SUM(C135:C136)</f>
        <v>0</v>
      </c>
      <c r="D134" s="40">
        <f>SUM(D135:D136)</f>
        <v>0</v>
      </c>
      <c r="E134" s="143">
        <f>SUM(E135:E136)</f>
        <v>0</v>
      </c>
    </row>
    <row r="135" spans="1:5" ht="12.75">
      <c r="A135" s="293" t="s">
        <v>282</v>
      </c>
      <c r="B135" s="264">
        <v>3850</v>
      </c>
      <c r="C135" s="160"/>
      <c r="D135" s="160"/>
      <c r="E135" s="198"/>
    </row>
    <row r="136" spans="1:5" ht="12.75">
      <c r="A136" s="116" t="s">
        <v>263</v>
      </c>
      <c r="B136" s="263">
        <v>510</v>
      </c>
      <c r="C136" s="160"/>
      <c r="D136" s="160"/>
      <c r="E136" s="198"/>
    </row>
    <row r="137" spans="1:5" ht="43.5" customHeight="1" thickBot="1">
      <c r="A137" s="142" t="s">
        <v>91</v>
      </c>
      <c r="B137" s="243">
        <v>161</v>
      </c>
      <c r="C137" s="297">
        <v>0</v>
      </c>
      <c r="D137" s="241">
        <v>0</v>
      </c>
      <c r="E137" s="242">
        <v>0</v>
      </c>
    </row>
    <row r="138" spans="1:5" ht="25.5">
      <c r="A138" s="245" t="s">
        <v>318</v>
      </c>
      <c r="B138" s="246">
        <f>SUM(B139:B142)</f>
        <v>575</v>
      </c>
      <c r="C138" s="246">
        <v>720</v>
      </c>
      <c r="D138" s="246">
        <v>1550</v>
      </c>
      <c r="E138" s="246">
        <v>1100</v>
      </c>
    </row>
    <row r="139" spans="1:5" ht="12.75">
      <c r="A139" s="116" t="s">
        <v>263</v>
      </c>
      <c r="B139" s="29">
        <v>175</v>
      </c>
      <c r="C139" s="254"/>
      <c r="D139" s="254"/>
      <c r="E139" s="255"/>
    </row>
    <row r="140" spans="1:5" ht="12.75">
      <c r="A140" s="247" t="s">
        <v>96</v>
      </c>
      <c r="B140" s="29">
        <v>250</v>
      </c>
      <c r="C140" s="254"/>
      <c r="D140" s="254"/>
      <c r="E140" s="255"/>
    </row>
    <row r="141" spans="1:5" ht="12.75">
      <c r="A141" s="247" t="s">
        <v>97</v>
      </c>
      <c r="B141" s="29">
        <v>20</v>
      </c>
      <c r="C141" s="254"/>
      <c r="D141" s="254"/>
      <c r="E141" s="255"/>
    </row>
    <row r="142" spans="1:5" ht="12.75">
      <c r="A142" s="247" t="s">
        <v>98</v>
      </c>
      <c r="B142" s="29">
        <v>130</v>
      </c>
      <c r="C142" s="254"/>
      <c r="D142" s="254"/>
      <c r="E142" s="255"/>
    </row>
    <row r="143" spans="1:5" ht="13.5" thickBot="1">
      <c r="A143" s="251" t="s">
        <v>157</v>
      </c>
      <c r="B143" s="252">
        <f>SUM(B134+B137+B138)</f>
        <v>5096</v>
      </c>
      <c r="C143" s="252">
        <f>SUM(C134+C138)</f>
        <v>720</v>
      </c>
      <c r="D143" s="252">
        <f>SUM(D134+D138)</f>
        <v>1550</v>
      </c>
      <c r="E143" s="253">
        <f>SUM(E134+E138)</f>
        <v>1100</v>
      </c>
    </row>
    <row r="144" spans="1:5" ht="13.5" thickBot="1">
      <c r="A144" s="538" t="s">
        <v>145</v>
      </c>
      <c r="B144" s="539"/>
      <c r="C144" s="539"/>
      <c r="D144" s="539"/>
      <c r="E144" s="540"/>
    </row>
    <row r="145" spans="1:5" ht="25.5" customHeight="1">
      <c r="A145" s="129" t="s">
        <v>204</v>
      </c>
      <c r="B145" s="29">
        <v>12</v>
      </c>
      <c r="C145" s="160"/>
      <c r="D145" s="160"/>
      <c r="E145" s="198"/>
    </row>
    <row r="146" spans="1:5" ht="27" customHeight="1">
      <c r="A146" s="130" t="s">
        <v>158</v>
      </c>
      <c r="B146" s="42">
        <f>SUM(B145)</f>
        <v>12</v>
      </c>
      <c r="C146" s="42">
        <f>SUM(C145)</f>
        <v>0</v>
      </c>
      <c r="D146" s="42">
        <f>SUM(D145)</f>
        <v>0</v>
      </c>
      <c r="E146" s="42">
        <f>SUM(E145)</f>
        <v>0</v>
      </c>
    </row>
    <row r="147" spans="1:5" ht="12.75">
      <c r="A147" s="512" t="s">
        <v>147</v>
      </c>
      <c r="B147" s="491"/>
      <c r="C147" s="491"/>
      <c r="D147" s="491"/>
      <c r="E147" s="513"/>
    </row>
    <row r="148" spans="1:5" ht="25.5">
      <c r="A148" s="132" t="s">
        <v>206</v>
      </c>
      <c r="B148" s="29">
        <v>4</v>
      </c>
      <c r="C148" s="160"/>
      <c r="D148" s="160"/>
      <c r="E148" s="198"/>
    </row>
    <row r="149" spans="1:5" ht="12.75">
      <c r="A149" s="130" t="s">
        <v>161</v>
      </c>
      <c r="B149" s="42">
        <f>SUM(B148)</f>
        <v>4</v>
      </c>
      <c r="C149" s="42">
        <f>SUM(C148)</f>
        <v>0</v>
      </c>
      <c r="D149" s="42">
        <f>SUM(D148)</f>
        <v>0</v>
      </c>
      <c r="E149" s="126">
        <f>SUM(E148)</f>
        <v>0</v>
      </c>
    </row>
    <row r="150" spans="1:5" ht="15.75">
      <c r="A150" s="137" t="s">
        <v>160</v>
      </c>
      <c r="B150" s="43">
        <f>SUM(B132+B143+B146+B149)</f>
        <v>9562</v>
      </c>
      <c r="C150" s="43">
        <f>SUM(C132+C143+C146+C149)</f>
        <v>720</v>
      </c>
      <c r="D150" s="43">
        <f>SUM(D132+D143+D146+D149)</f>
        <v>1550</v>
      </c>
      <c r="E150" s="43">
        <f>SUM(E132+E143+E146+E149)</f>
        <v>1100</v>
      </c>
    </row>
    <row r="151" spans="1:5" ht="16.5">
      <c r="A151" s="146" t="s">
        <v>283</v>
      </c>
      <c r="B151" s="50">
        <f>SUM(B123+B127+B150)</f>
        <v>16244</v>
      </c>
      <c r="C151" s="50">
        <f>SUM(C123+C127+C150)</f>
        <v>720</v>
      </c>
      <c r="D151" s="50">
        <f>SUM(D123+D127+D150)</f>
        <v>1550</v>
      </c>
      <c r="E151" s="50">
        <f>SUM(E123+E127+E150)</f>
        <v>1100</v>
      </c>
    </row>
    <row r="152" spans="1:9" ht="12.75">
      <c r="A152" s="299" t="s">
        <v>92</v>
      </c>
      <c r="B152" s="300">
        <f>SUM(B116+B125+B134+B137+B138)</f>
        <v>11320</v>
      </c>
      <c r="C152" s="300">
        <f>SUM(C116+C125+C134+C137+C138)</f>
        <v>720</v>
      </c>
      <c r="D152" s="300">
        <f>SUM(D116+D125+D134+D137+D138)</f>
        <v>1550</v>
      </c>
      <c r="E152" s="300">
        <f>SUM(E116+E125+E134+E137+E138)</f>
        <v>1100</v>
      </c>
      <c r="F152" s="152"/>
      <c r="G152" s="152"/>
      <c r="H152" s="172"/>
      <c r="I152" s="8"/>
    </row>
    <row r="153" spans="1:9" ht="13.5" customHeight="1">
      <c r="A153" s="18" t="s">
        <v>93</v>
      </c>
      <c r="B153" s="262">
        <v>10584</v>
      </c>
      <c r="C153" s="262"/>
      <c r="D153" s="262"/>
      <c r="E153" s="262"/>
      <c r="F153" s="152"/>
      <c r="G153" s="152"/>
      <c r="H153" s="152"/>
      <c r="I153" s="8"/>
    </row>
    <row r="154" spans="1:9" ht="15.75" customHeight="1">
      <c r="A154" s="18" t="s">
        <v>94</v>
      </c>
      <c r="B154" s="262">
        <v>161</v>
      </c>
      <c r="C154" s="262"/>
      <c r="D154" s="262"/>
      <c r="E154" s="262"/>
      <c r="F154" s="152"/>
      <c r="G154" s="152"/>
      <c r="H154" s="152"/>
      <c r="I154" s="8"/>
    </row>
    <row r="155" spans="1:9" ht="15.75" customHeight="1">
      <c r="A155" s="18" t="s">
        <v>95</v>
      </c>
      <c r="B155" s="262">
        <v>575</v>
      </c>
      <c r="C155" s="262">
        <v>720</v>
      </c>
      <c r="D155" s="262">
        <v>1550</v>
      </c>
      <c r="E155" s="262">
        <v>1100</v>
      </c>
      <c r="F155" s="152"/>
      <c r="G155" s="152"/>
      <c r="H155" s="152"/>
      <c r="I155" s="8"/>
    </row>
    <row r="156" spans="1:9" ht="15.75" customHeight="1" thickBot="1">
      <c r="A156" s="301" t="s">
        <v>275</v>
      </c>
      <c r="B156" s="302">
        <f>SUM(B115+B132+B145+B149)</f>
        <v>4924</v>
      </c>
      <c r="C156" s="302">
        <f>SUM(C115+C132+C145+C149)</f>
        <v>0</v>
      </c>
      <c r="D156" s="302">
        <f>SUM(D115+D132+D145+D149)</f>
        <v>0</v>
      </c>
      <c r="E156" s="303">
        <f>SUM(E115+E132+E145+E149)</f>
        <v>0</v>
      </c>
      <c r="F156" s="152"/>
      <c r="G156" s="152"/>
      <c r="H156" s="152"/>
      <c r="I156" s="8"/>
    </row>
    <row r="157" spans="1:5" ht="20.25" customHeight="1" thickBot="1">
      <c r="A157" s="514" t="s">
        <v>217</v>
      </c>
      <c r="B157" s="515"/>
      <c r="C157" s="515"/>
      <c r="D157" s="515"/>
      <c r="E157" s="516"/>
    </row>
    <row r="158" spans="1:5" ht="12.75" customHeight="1">
      <c r="A158" s="532" t="s">
        <v>141</v>
      </c>
      <c r="B158" s="474"/>
      <c r="C158" s="474"/>
      <c r="D158" s="474"/>
      <c r="E158" s="533"/>
    </row>
    <row r="159" spans="1:6" ht="36" customHeight="1">
      <c r="A159" s="121" t="s">
        <v>292</v>
      </c>
      <c r="B159" s="29">
        <v>1110</v>
      </c>
      <c r="C159" s="160"/>
      <c r="D159" s="160"/>
      <c r="E159" s="198"/>
      <c r="F159" s="77"/>
    </row>
    <row r="160" spans="1:6" ht="15.75">
      <c r="A160" s="147" t="s">
        <v>162</v>
      </c>
      <c r="B160" s="42">
        <f>SUM(B159)</f>
        <v>1110</v>
      </c>
      <c r="C160" s="42">
        <f>SUM(C159)</f>
        <v>0</v>
      </c>
      <c r="D160" s="42">
        <f>SUM(D159)</f>
        <v>0</v>
      </c>
      <c r="E160" s="126">
        <f>SUM(E159)</f>
        <v>0</v>
      </c>
      <c r="F160" s="77"/>
    </row>
    <row r="161" spans="1:6" ht="12.75">
      <c r="A161" s="544" t="s">
        <v>151</v>
      </c>
      <c r="B161" s="494"/>
      <c r="C161" s="494"/>
      <c r="D161" s="494"/>
      <c r="E161" s="545"/>
      <c r="F161" s="77"/>
    </row>
    <row r="162" spans="1:6" ht="12.75">
      <c r="A162" s="536" t="s">
        <v>144</v>
      </c>
      <c r="B162" s="496"/>
      <c r="C162" s="496"/>
      <c r="D162" s="496"/>
      <c r="E162" s="537"/>
      <c r="F162" s="77"/>
    </row>
    <row r="163" spans="1:6" ht="12.75">
      <c r="A163" s="285" t="s">
        <v>9</v>
      </c>
      <c r="B163" s="169">
        <f>SUM(B164:B166)</f>
        <v>172</v>
      </c>
      <c r="C163" s="169"/>
      <c r="D163" s="169"/>
      <c r="E163" s="309"/>
      <c r="F163" s="77"/>
    </row>
    <row r="164" spans="1:6" ht="12.75">
      <c r="A164" s="310" t="s">
        <v>10</v>
      </c>
      <c r="B164" s="168">
        <v>70</v>
      </c>
      <c r="C164" s="168"/>
      <c r="D164" s="168"/>
      <c r="E164" s="311"/>
      <c r="F164" s="312"/>
    </row>
    <row r="165" spans="1:6" ht="12.75">
      <c r="A165" s="310" t="s">
        <v>11</v>
      </c>
      <c r="B165" s="168">
        <v>90</v>
      </c>
      <c r="C165" s="168"/>
      <c r="D165" s="168"/>
      <c r="E165" s="311"/>
      <c r="F165" s="312"/>
    </row>
    <row r="166" spans="1:6" ht="39.75" customHeight="1">
      <c r="A166" s="406" t="s">
        <v>401</v>
      </c>
      <c r="B166" s="168">
        <v>12</v>
      </c>
      <c r="C166" s="168"/>
      <c r="D166" s="168"/>
      <c r="E166" s="311"/>
      <c r="F166" s="312"/>
    </row>
    <row r="167" spans="1:6" ht="12.75">
      <c r="A167" s="156" t="s">
        <v>284</v>
      </c>
      <c r="B167" s="169">
        <f>SUM(B168:B177)</f>
        <v>207</v>
      </c>
      <c r="C167" s="169">
        <f>SUM(C168:C177)</f>
        <v>200</v>
      </c>
      <c r="D167" s="169">
        <f>SUM(D168:D177)</f>
        <v>250</v>
      </c>
      <c r="E167" s="169">
        <f>SUM(E168:E177)</f>
        <v>300</v>
      </c>
      <c r="F167" s="77"/>
    </row>
    <row r="168" spans="1:6" ht="12.75">
      <c r="A168" s="167" t="s">
        <v>99</v>
      </c>
      <c r="B168" s="168">
        <v>27.5</v>
      </c>
      <c r="C168" s="169"/>
      <c r="D168" s="169"/>
      <c r="E168" s="194"/>
      <c r="F168" s="77"/>
    </row>
    <row r="169" spans="1:6" ht="12.75">
      <c r="A169" s="167" t="s">
        <v>100</v>
      </c>
      <c r="B169" s="168">
        <v>7</v>
      </c>
      <c r="C169" s="169"/>
      <c r="D169" s="169"/>
      <c r="E169" s="194"/>
      <c r="F169" s="77"/>
    </row>
    <row r="170" spans="1:6" ht="12.75">
      <c r="A170" s="167" t="s">
        <v>101</v>
      </c>
      <c r="B170" s="168">
        <v>22</v>
      </c>
      <c r="C170" s="169"/>
      <c r="D170" s="169"/>
      <c r="E170" s="194"/>
      <c r="F170" s="77"/>
    </row>
    <row r="171" spans="1:6" ht="12.75">
      <c r="A171" s="167" t="s">
        <v>102</v>
      </c>
      <c r="B171" s="168">
        <v>28</v>
      </c>
      <c r="C171" s="169"/>
      <c r="D171" s="169"/>
      <c r="E171" s="194"/>
      <c r="F171" s="77"/>
    </row>
    <row r="172" spans="1:6" ht="12.75">
      <c r="A172" s="167" t="s">
        <v>103</v>
      </c>
      <c r="B172" s="166">
        <v>8.5</v>
      </c>
      <c r="C172" s="166"/>
      <c r="D172" s="166"/>
      <c r="E172" s="171"/>
      <c r="F172" s="77"/>
    </row>
    <row r="173" spans="1:6" ht="12.75">
      <c r="A173" s="167" t="s">
        <v>105</v>
      </c>
      <c r="B173" s="166">
        <v>16</v>
      </c>
      <c r="C173" s="166"/>
      <c r="D173" s="166"/>
      <c r="E173" s="171"/>
      <c r="F173" s="77"/>
    </row>
    <row r="174" spans="1:6" ht="12.75">
      <c r="A174" s="167" t="s">
        <v>104</v>
      </c>
      <c r="B174" s="166">
        <v>26</v>
      </c>
      <c r="C174" s="166"/>
      <c r="D174" s="166"/>
      <c r="E174" s="171"/>
      <c r="F174" s="77"/>
    </row>
    <row r="175" spans="1:6" ht="12.75">
      <c r="A175" s="167" t="s">
        <v>106</v>
      </c>
      <c r="B175" s="166">
        <v>58</v>
      </c>
      <c r="C175" s="166"/>
      <c r="D175" s="166"/>
      <c r="E175" s="171"/>
      <c r="F175" s="77"/>
    </row>
    <row r="176" spans="1:6" ht="12.75">
      <c r="A176" s="167" t="s">
        <v>107</v>
      </c>
      <c r="B176" s="166">
        <v>14</v>
      </c>
      <c r="C176" s="166"/>
      <c r="D176" s="166"/>
      <c r="E176" s="171"/>
      <c r="F176" s="77"/>
    </row>
    <row r="177" spans="1:6" ht="12.75">
      <c r="A177" s="167" t="s">
        <v>108</v>
      </c>
      <c r="B177" s="166">
        <v>0</v>
      </c>
      <c r="C177" s="166">
        <v>200</v>
      </c>
      <c r="D177" s="166">
        <v>250</v>
      </c>
      <c r="E177" s="171">
        <v>300</v>
      </c>
      <c r="F177" s="77"/>
    </row>
    <row r="178" spans="1:6" ht="25.5">
      <c r="A178" s="123" t="s">
        <v>307</v>
      </c>
      <c r="B178" s="169">
        <f>SUM(B179:B203)</f>
        <v>380.5</v>
      </c>
      <c r="C178" s="169">
        <v>424</v>
      </c>
      <c r="D178" s="169">
        <v>505</v>
      </c>
      <c r="E178" s="194">
        <v>591</v>
      </c>
      <c r="F178" s="77"/>
    </row>
    <row r="179" spans="1:6" ht="12.75">
      <c r="A179" s="170" t="s">
        <v>109</v>
      </c>
      <c r="B179" s="168">
        <v>3.5</v>
      </c>
      <c r="C179" s="169"/>
      <c r="D179" s="169"/>
      <c r="E179" s="194"/>
      <c r="F179" s="77"/>
    </row>
    <row r="180" spans="1:6" ht="12.75">
      <c r="A180" s="170" t="s">
        <v>111</v>
      </c>
      <c r="B180" s="168">
        <v>5</v>
      </c>
      <c r="C180" s="169"/>
      <c r="D180" s="169"/>
      <c r="E180" s="194"/>
      <c r="F180" s="77"/>
    </row>
    <row r="181" spans="1:6" ht="12.75">
      <c r="A181" s="170" t="s">
        <v>110</v>
      </c>
      <c r="B181" s="168">
        <v>10</v>
      </c>
      <c r="C181" s="169"/>
      <c r="D181" s="169"/>
      <c r="E181" s="194"/>
      <c r="F181" s="77"/>
    </row>
    <row r="182" spans="1:6" ht="12.75">
      <c r="A182" s="170" t="s">
        <v>112</v>
      </c>
      <c r="B182" s="168">
        <v>3</v>
      </c>
      <c r="C182" s="169"/>
      <c r="D182" s="169"/>
      <c r="E182" s="194"/>
      <c r="F182" s="77"/>
    </row>
    <row r="183" spans="1:6" ht="12.75">
      <c r="A183" s="170" t="s">
        <v>113</v>
      </c>
      <c r="B183" s="168">
        <v>12.5</v>
      </c>
      <c r="C183" s="169"/>
      <c r="D183" s="169"/>
      <c r="E183" s="194"/>
      <c r="F183" s="77"/>
    </row>
    <row r="184" spans="1:6" ht="12.75">
      <c r="A184" s="170" t="s">
        <v>114</v>
      </c>
      <c r="B184" s="168">
        <v>2.1</v>
      </c>
      <c r="C184" s="169"/>
      <c r="D184" s="169"/>
      <c r="E184" s="194"/>
      <c r="F184" s="77"/>
    </row>
    <row r="185" spans="1:6" ht="12.75">
      <c r="A185" s="170" t="s">
        <v>115</v>
      </c>
      <c r="B185" s="168">
        <v>2</v>
      </c>
      <c r="C185" s="169"/>
      <c r="D185" s="169"/>
      <c r="E185" s="194"/>
      <c r="F185" s="77"/>
    </row>
    <row r="186" spans="1:6" ht="12.75">
      <c r="A186" s="170" t="s">
        <v>116</v>
      </c>
      <c r="B186" s="168">
        <v>2</v>
      </c>
      <c r="C186" s="169"/>
      <c r="D186" s="169"/>
      <c r="E186" s="194"/>
      <c r="F186" s="77"/>
    </row>
    <row r="187" spans="1:6" ht="12.75" customHeight="1">
      <c r="A187" s="170" t="s">
        <v>117</v>
      </c>
      <c r="B187" s="168">
        <v>2.4</v>
      </c>
      <c r="C187" s="169"/>
      <c r="D187" s="169"/>
      <c r="E187" s="194"/>
      <c r="F187" s="77"/>
    </row>
    <row r="188" spans="1:6" ht="12.75">
      <c r="A188" s="170" t="s">
        <v>118</v>
      </c>
      <c r="B188" s="168">
        <v>130</v>
      </c>
      <c r="C188" s="169"/>
      <c r="D188" s="169"/>
      <c r="E188" s="194"/>
      <c r="F188" s="77"/>
    </row>
    <row r="189" spans="1:6" ht="25.5">
      <c r="A189" s="170" t="s">
        <v>119</v>
      </c>
      <c r="B189" s="168">
        <v>15</v>
      </c>
      <c r="C189" s="169"/>
      <c r="D189" s="169"/>
      <c r="E189" s="194"/>
      <c r="F189" s="77"/>
    </row>
    <row r="190" spans="1:6" ht="12.75">
      <c r="A190" s="170" t="s">
        <v>120</v>
      </c>
      <c r="B190" s="168">
        <v>10</v>
      </c>
      <c r="C190" s="169"/>
      <c r="D190" s="169"/>
      <c r="E190" s="194"/>
      <c r="F190" s="77"/>
    </row>
    <row r="191" spans="1:6" ht="12.75">
      <c r="A191" s="170" t="s">
        <v>121</v>
      </c>
      <c r="B191" s="168">
        <v>25.2</v>
      </c>
      <c r="C191" s="169"/>
      <c r="D191" s="169"/>
      <c r="E191" s="194"/>
      <c r="F191" s="77"/>
    </row>
    <row r="192" spans="1:6" ht="12.75">
      <c r="A192" s="170" t="s">
        <v>122</v>
      </c>
      <c r="B192" s="168">
        <v>4.6</v>
      </c>
      <c r="C192" s="169"/>
      <c r="D192" s="169"/>
      <c r="E192" s="194"/>
      <c r="F192" s="77"/>
    </row>
    <row r="193" spans="1:6" ht="12.75">
      <c r="A193" s="170" t="s">
        <v>123</v>
      </c>
      <c r="B193" s="168">
        <v>13.3</v>
      </c>
      <c r="C193" s="169"/>
      <c r="D193" s="169"/>
      <c r="E193" s="194"/>
      <c r="F193" s="77"/>
    </row>
    <row r="194" spans="1:6" ht="12.75">
      <c r="A194" s="170" t="s">
        <v>124</v>
      </c>
      <c r="B194" s="168">
        <v>7.9</v>
      </c>
      <c r="C194" s="169"/>
      <c r="D194" s="169"/>
      <c r="E194" s="194"/>
      <c r="F194" s="77"/>
    </row>
    <row r="195" spans="1:6" ht="12.75">
      <c r="A195" s="170" t="s">
        <v>125</v>
      </c>
      <c r="B195" s="168">
        <v>5.3</v>
      </c>
      <c r="C195" s="169"/>
      <c r="D195" s="169"/>
      <c r="E195" s="194"/>
      <c r="F195" s="77"/>
    </row>
    <row r="196" spans="1:6" ht="12.75">
      <c r="A196" s="170" t="s">
        <v>126</v>
      </c>
      <c r="B196" s="168">
        <v>4</v>
      </c>
      <c r="C196" s="169"/>
      <c r="D196" s="169"/>
      <c r="E196" s="194"/>
      <c r="F196" s="77"/>
    </row>
    <row r="197" spans="1:6" ht="12.75">
      <c r="A197" s="170" t="s">
        <v>127</v>
      </c>
      <c r="B197" s="168">
        <v>3</v>
      </c>
      <c r="C197" s="169"/>
      <c r="D197" s="169"/>
      <c r="E197" s="194"/>
      <c r="F197" s="77"/>
    </row>
    <row r="198" spans="1:6" ht="12.75">
      <c r="A198" s="170" t="s">
        <v>128</v>
      </c>
      <c r="B198" s="168">
        <v>3</v>
      </c>
      <c r="C198" s="169"/>
      <c r="D198" s="169"/>
      <c r="E198" s="194"/>
      <c r="F198" s="77"/>
    </row>
    <row r="199" spans="1:6" ht="12.75">
      <c r="A199" s="170" t="s">
        <v>129</v>
      </c>
      <c r="B199" s="168">
        <v>8</v>
      </c>
      <c r="C199" s="169"/>
      <c r="D199" s="169"/>
      <c r="E199" s="194"/>
      <c r="F199" s="77"/>
    </row>
    <row r="200" spans="1:6" ht="12.75">
      <c r="A200" s="170" t="s">
        <v>130</v>
      </c>
      <c r="B200" s="168">
        <v>3.7</v>
      </c>
      <c r="C200" s="169"/>
      <c r="D200" s="169"/>
      <c r="E200" s="194"/>
      <c r="F200" s="77"/>
    </row>
    <row r="201" spans="1:6" ht="12.75">
      <c r="A201" s="170" t="s">
        <v>305</v>
      </c>
      <c r="B201" s="168">
        <v>8</v>
      </c>
      <c r="C201" s="169"/>
      <c r="D201" s="169"/>
      <c r="E201" s="194"/>
      <c r="F201" s="77"/>
    </row>
    <row r="202" spans="1:6" ht="12.75">
      <c r="A202" s="170" t="s">
        <v>131</v>
      </c>
      <c r="B202" s="168">
        <v>2</v>
      </c>
      <c r="C202" s="169"/>
      <c r="D202" s="169"/>
      <c r="E202" s="194"/>
      <c r="F202" s="77"/>
    </row>
    <row r="203" spans="1:6" ht="12.75">
      <c r="A203" s="170" t="s">
        <v>132</v>
      </c>
      <c r="B203" s="168">
        <v>95</v>
      </c>
      <c r="C203" s="169"/>
      <c r="D203" s="169"/>
      <c r="E203" s="194"/>
      <c r="F203" s="77"/>
    </row>
    <row r="204" spans="1:6" ht="25.5" customHeight="1">
      <c r="A204" s="123" t="s">
        <v>306</v>
      </c>
      <c r="B204" s="72">
        <f>SUM(B205:B207)</f>
        <v>30</v>
      </c>
      <c r="C204" s="72">
        <f>SUM(C205:C207)</f>
        <v>31</v>
      </c>
      <c r="D204" s="72">
        <f>SUM(D205:D207)</f>
        <v>32</v>
      </c>
      <c r="E204" s="72">
        <f>SUM(E205:E207)</f>
        <v>33</v>
      </c>
      <c r="F204" s="77"/>
    </row>
    <row r="205" spans="1:6" ht="12.75">
      <c r="A205" s="166" t="s">
        <v>285</v>
      </c>
      <c r="B205" s="29">
        <v>20</v>
      </c>
      <c r="C205" s="166"/>
      <c r="D205" s="166"/>
      <c r="E205" s="166"/>
      <c r="F205" s="77"/>
    </row>
    <row r="206" spans="1:6" ht="12.75">
      <c r="A206" s="166" t="s">
        <v>138</v>
      </c>
      <c r="B206" s="29">
        <v>10</v>
      </c>
      <c r="C206" s="166"/>
      <c r="D206" s="166"/>
      <c r="E206" s="166"/>
      <c r="F206" s="77"/>
    </row>
    <row r="207" spans="1:6" ht="12.75">
      <c r="A207" s="166" t="s">
        <v>369</v>
      </c>
      <c r="B207" s="29">
        <v>0</v>
      </c>
      <c r="C207" s="166">
        <v>31</v>
      </c>
      <c r="D207" s="166">
        <v>32</v>
      </c>
      <c r="E207" s="166">
        <v>33</v>
      </c>
      <c r="F207" s="77"/>
    </row>
    <row r="208" spans="1:6" ht="12.75">
      <c r="A208" s="72" t="s">
        <v>157</v>
      </c>
      <c r="B208" s="72">
        <f>SUM(B163+B167+B178+B204)</f>
        <v>789.5</v>
      </c>
      <c r="C208" s="72">
        <f>SUM(C163+C167+C178+C204)</f>
        <v>655</v>
      </c>
      <c r="D208" s="72">
        <f>SUM(D163+D167+D178+D204)</f>
        <v>787</v>
      </c>
      <c r="E208" s="72">
        <f>SUM(E163+E167+E178+E204)</f>
        <v>924</v>
      </c>
      <c r="F208" s="77"/>
    </row>
    <row r="209" spans="1:6" ht="13.5" thickBot="1">
      <c r="A209" s="502" t="s">
        <v>145</v>
      </c>
      <c r="B209" s="503"/>
      <c r="C209" s="503"/>
      <c r="D209" s="503"/>
      <c r="E209" s="504"/>
      <c r="F209" s="77"/>
    </row>
    <row r="210" spans="1:6" ht="40.5" customHeight="1">
      <c r="A210" s="162" t="s">
        <v>177</v>
      </c>
      <c r="B210" s="29">
        <v>60</v>
      </c>
      <c r="C210" s="160">
        <v>0</v>
      </c>
      <c r="D210" s="160">
        <v>0</v>
      </c>
      <c r="E210" s="198">
        <v>0</v>
      </c>
      <c r="F210" s="77"/>
    </row>
    <row r="211" spans="1:5" ht="25.5">
      <c r="A211" s="307" t="s">
        <v>158</v>
      </c>
      <c r="B211" s="72">
        <f>SUM(B210:B210)</f>
        <v>60</v>
      </c>
      <c r="C211" s="72">
        <f>SUM(C210:C210)</f>
        <v>0</v>
      </c>
      <c r="D211" s="72">
        <f>SUM(D210:D210)</f>
        <v>0</v>
      </c>
      <c r="E211" s="72">
        <f>SUM(E210:E210)</f>
        <v>0</v>
      </c>
    </row>
    <row r="212" spans="1:5" ht="12.75">
      <c r="A212" s="512" t="s">
        <v>146</v>
      </c>
      <c r="B212" s="491"/>
      <c r="C212" s="491"/>
      <c r="D212" s="491"/>
      <c r="E212" s="513"/>
    </row>
    <row r="213" spans="1:5" ht="25.5">
      <c r="A213" s="125" t="s">
        <v>307</v>
      </c>
      <c r="B213" s="42">
        <f>SUM(B214:B218)</f>
        <v>969.5</v>
      </c>
      <c r="C213" s="308">
        <v>1000</v>
      </c>
      <c r="D213" s="308">
        <v>1000</v>
      </c>
      <c r="E213" s="308">
        <v>1000</v>
      </c>
    </row>
    <row r="214" spans="1:5" ht="12.75">
      <c r="A214" s="261" t="s">
        <v>133</v>
      </c>
      <c r="B214" s="29">
        <v>720</v>
      </c>
      <c r="C214" s="284"/>
      <c r="D214" s="284"/>
      <c r="E214" s="284"/>
    </row>
    <row r="215" spans="1:5" ht="12.75">
      <c r="A215" s="261" t="s">
        <v>134</v>
      </c>
      <c r="B215" s="30">
        <v>30</v>
      </c>
      <c r="C215" s="284"/>
      <c r="D215" s="284"/>
      <c r="E215" s="284"/>
    </row>
    <row r="216" spans="1:5" ht="12.75">
      <c r="A216" s="261" t="s">
        <v>135</v>
      </c>
      <c r="B216" s="30">
        <v>100</v>
      </c>
      <c r="C216" s="284"/>
      <c r="D216" s="284"/>
      <c r="E216" s="284"/>
    </row>
    <row r="217" spans="1:5" ht="25.5">
      <c r="A217" s="261" t="s">
        <v>136</v>
      </c>
      <c r="B217" s="30">
        <v>4.5</v>
      </c>
      <c r="C217" s="284"/>
      <c r="D217" s="284"/>
      <c r="E217" s="284"/>
    </row>
    <row r="218" spans="1:5" ht="25.5">
      <c r="A218" s="261" t="s">
        <v>137</v>
      </c>
      <c r="B218" s="30">
        <v>115</v>
      </c>
      <c r="C218" s="284"/>
      <c r="D218" s="284"/>
      <c r="E218" s="284"/>
    </row>
    <row r="219" spans="1:5" ht="38.25">
      <c r="A219" s="284" t="s">
        <v>177</v>
      </c>
      <c r="B219" s="169">
        <v>4000</v>
      </c>
      <c r="C219" s="169">
        <v>0</v>
      </c>
      <c r="D219" s="284"/>
      <c r="E219" s="284"/>
    </row>
    <row r="220" spans="1:5" ht="12.75">
      <c r="A220" s="130" t="s">
        <v>159</v>
      </c>
      <c r="B220" s="42">
        <f>SUM(B213+B219)</f>
        <v>4969.5</v>
      </c>
      <c r="C220" s="42">
        <f>SUM(C213+C219)</f>
        <v>1000</v>
      </c>
      <c r="D220" s="42">
        <f>SUM(D213+D219)</f>
        <v>1000</v>
      </c>
      <c r="E220" s="42">
        <f>SUM(E213+E219)</f>
        <v>1000</v>
      </c>
    </row>
    <row r="221" spans="1:5" ht="12.75">
      <c r="A221" s="512" t="s">
        <v>147</v>
      </c>
      <c r="B221" s="491"/>
      <c r="C221" s="491"/>
      <c r="D221" s="491"/>
      <c r="E221" s="513"/>
    </row>
    <row r="222" spans="1:5" ht="30.75" customHeight="1">
      <c r="A222" s="132" t="s">
        <v>194</v>
      </c>
      <c r="B222" s="29">
        <v>12</v>
      </c>
      <c r="C222" s="30"/>
      <c r="D222" s="160"/>
      <c r="E222" s="198"/>
    </row>
    <row r="223" spans="1:5" ht="39.75" customHeight="1">
      <c r="A223" s="132" t="s">
        <v>195</v>
      </c>
      <c r="B223" s="29">
        <v>28</v>
      </c>
      <c r="C223" s="160"/>
      <c r="D223" s="160"/>
      <c r="E223" s="198"/>
    </row>
    <row r="224" spans="1:5" ht="25.5" customHeight="1">
      <c r="A224" s="28" t="s">
        <v>139</v>
      </c>
      <c r="B224" s="29">
        <v>80</v>
      </c>
      <c r="C224" s="160"/>
      <c r="D224" s="160"/>
      <c r="E224" s="160"/>
    </row>
    <row r="225" spans="1:5" ht="13.5" thickBot="1">
      <c r="A225" s="136" t="s">
        <v>161</v>
      </c>
      <c r="B225" s="65">
        <f>SUM(B222:B224)</f>
        <v>120</v>
      </c>
      <c r="C225" s="65">
        <f>SUM(C222:C223)</f>
        <v>0</v>
      </c>
      <c r="D225" s="65">
        <f>SUM(D222:D223)</f>
        <v>0</v>
      </c>
      <c r="E225" s="145">
        <f>SUM(E222:E223)</f>
        <v>0</v>
      </c>
    </row>
    <row r="226" spans="1:5" ht="16.5" thickBot="1">
      <c r="A226" s="67" t="s">
        <v>160</v>
      </c>
      <c r="B226" s="70">
        <f>SUM(B208+B211+B220+B225)</f>
        <v>5939</v>
      </c>
      <c r="C226" s="70">
        <f>SUM(C208+C211+C220+C225)</f>
        <v>1655</v>
      </c>
      <c r="D226" s="70">
        <f>SUM(D208+D211+D220+D225)</f>
        <v>1787</v>
      </c>
      <c r="E226" s="70">
        <f>SUM(E208+E211+E220+E225)</f>
        <v>1924</v>
      </c>
    </row>
    <row r="227" spans="1:5" ht="16.5" customHeight="1" thickBot="1">
      <c r="A227" s="58" t="s">
        <v>298</v>
      </c>
      <c r="B227" s="61">
        <f>SUM(B160+B226)</f>
        <v>7049</v>
      </c>
      <c r="C227" s="61">
        <f>SUM(C160+C226)</f>
        <v>1655</v>
      </c>
      <c r="D227" s="61">
        <f>SUM(D160+D226)</f>
        <v>1787</v>
      </c>
      <c r="E227" s="61">
        <f>SUM(E160+E226)</f>
        <v>1924</v>
      </c>
    </row>
    <row r="228" spans="1:9" ht="12.75">
      <c r="A228" s="181" t="s">
        <v>272</v>
      </c>
      <c r="B228" s="192">
        <f>SUM(B178+B204+B213)</f>
        <v>1380</v>
      </c>
      <c r="C228" s="192">
        <f>SUM(C178+C204+C213)</f>
        <v>1455</v>
      </c>
      <c r="D228" s="192">
        <f>SUM(D178+D204+D213)</f>
        <v>1537</v>
      </c>
      <c r="E228" s="192">
        <f>SUM(E178+E204+E213)</f>
        <v>1624</v>
      </c>
      <c r="F228" s="152"/>
      <c r="G228" s="152"/>
      <c r="H228" s="172"/>
      <c r="I228" s="8"/>
    </row>
    <row r="229" spans="1:9" ht="5.25" customHeight="1">
      <c r="A229" s="154"/>
      <c r="B229" s="189"/>
      <c r="C229" s="189"/>
      <c r="D229" s="189"/>
      <c r="E229" s="190"/>
      <c r="F229" s="152"/>
      <c r="G229" s="152"/>
      <c r="H229" s="152"/>
      <c r="I229" s="8"/>
    </row>
    <row r="230" spans="1:9" ht="15" customHeight="1">
      <c r="A230" s="193" t="s">
        <v>273</v>
      </c>
      <c r="B230" s="178">
        <f>SUM(B160)</f>
        <v>1110</v>
      </c>
      <c r="C230" s="178">
        <f>SUM(C160)</f>
        <v>0</v>
      </c>
      <c r="D230" s="178">
        <f>SUM(D160)</f>
        <v>0</v>
      </c>
      <c r="E230" s="201">
        <f>SUM(E160)</f>
        <v>0</v>
      </c>
      <c r="F230" s="152"/>
      <c r="G230" s="152"/>
      <c r="H230" s="152"/>
      <c r="I230" s="8"/>
    </row>
    <row r="231" spans="1:9" ht="3.75" customHeight="1">
      <c r="A231" s="155"/>
      <c r="B231" s="179"/>
      <c r="C231" s="179"/>
      <c r="D231" s="179"/>
      <c r="E231" s="188"/>
      <c r="F231" s="152"/>
      <c r="G231" s="152"/>
      <c r="H231" s="152"/>
      <c r="I231" s="8"/>
    </row>
    <row r="232" spans="1:9" ht="16.5" customHeight="1" thickBot="1">
      <c r="A232" s="153" t="s">
        <v>275</v>
      </c>
      <c r="B232" s="191">
        <f>SUM(B163+B167+B210+B225+B219)</f>
        <v>4559</v>
      </c>
      <c r="C232" s="191">
        <f>SUM(C163+C167+C210+C225+C219)</f>
        <v>200</v>
      </c>
      <c r="D232" s="191">
        <f>SUM(D163+D167+D210+D225+D219)</f>
        <v>250</v>
      </c>
      <c r="E232" s="191">
        <f>SUM(E163+E167+E210+E225+E219)</f>
        <v>300</v>
      </c>
      <c r="F232" s="152"/>
      <c r="G232" s="152"/>
      <c r="H232" s="152"/>
      <c r="I232" s="8"/>
    </row>
    <row r="233" spans="1:9" ht="18.75" customHeight="1" thickBot="1">
      <c r="A233" s="514" t="s">
        <v>297</v>
      </c>
      <c r="B233" s="515"/>
      <c r="C233" s="515"/>
      <c r="D233" s="515"/>
      <c r="E233" s="516"/>
      <c r="F233" s="211"/>
      <c r="G233" s="152"/>
      <c r="H233" s="152"/>
      <c r="I233" s="8"/>
    </row>
    <row r="234" spans="1:5" ht="18.75" customHeight="1">
      <c r="A234" s="294" t="s">
        <v>88</v>
      </c>
      <c r="B234" s="304"/>
      <c r="C234" s="304"/>
      <c r="D234" s="304"/>
      <c r="E234" s="305"/>
    </row>
    <row r="235" spans="1:5" ht="21" customHeight="1">
      <c r="A235" s="108" t="s">
        <v>12</v>
      </c>
      <c r="B235" s="41">
        <f>SUM(B236:B237)</f>
        <v>52</v>
      </c>
      <c r="C235" s="41"/>
      <c r="D235" s="41"/>
      <c r="E235" s="41"/>
    </row>
    <row r="236" spans="1:5" ht="21" customHeight="1">
      <c r="A236" s="295" t="s">
        <v>13</v>
      </c>
      <c r="B236" s="164">
        <v>26</v>
      </c>
      <c r="C236" s="41"/>
      <c r="D236" s="41"/>
      <c r="E236" s="41"/>
    </row>
    <row r="237" spans="1:5" ht="22.5" customHeight="1">
      <c r="A237" s="295" t="s">
        <v>14</v>
      </c>
      <c r="B237" s="164">
        <v>26</v>
      </c>
      <c r="C237" s="41"/>
      <c r="D237" s="41"/>
      <c r="E237" s="41"/>
    </row>
    <row r="238" spans="1:5" ht="27" customHeight="1">
      <c r="A238" s="313" t="s">
        <v>15</v>
      </c>
      <c r="B238" s="41">
        <f>SUM(B239)</f>
        <v>25</v>
      </c>
      <c r="C238" s="41"/>
      <c r="D238" s="41"/>
      <c r="E238" s="41"/>
    </row>
    <row r="239" spans="1:5" ht="27" customHeight="1">
      <c r="A239" s="295" t="s">
        <v>16</v>
      </c>
      <c r="B239" s="164">
        <v>25</v>
      </c>
      <c r="C239" s="41"/>
      <c r="D239" s="41"/>
      <c r="E239" s="41"/>
    </row>
    <row r="240" spans="1:5" ht="18.75" customHeight="1">
      <c r="A240" s="296" t="s">
        <v>90</v>
      </c>
      <c r="B240" s="41">
        <f>SUM(B235+B238)</f>
        <v>77</v>
      </c>
      <c r="C240" s="41"/>
      <c r="D240" s="41"/>
      <c r="E240" s="41"/>
    </row>
    <row r="241" spans="1:6" ht="12.75">
      <c r="A241" s="517" t="s">
        <v>151</v>
      </c>
      <c r="B241" s="508"/>
      <c r="C241" s="508"/>
      <c r="D241" s="508"/>
      <c r="E241" s="518"/>
      <c r="F241" s="212"/>
    </row>
    <row r="242" spans="1:6" ht="12.75">
      <c r="A242" s="519" t="s">
        <v>142</v>
      </c>
      <c r="B242" s="470"/>
      <c r="C242" s="470"/>
      <c r="D242" s="470"/>
      <c r="E242" s="520"/>
      <c r="F242" s="212"/>
    </row>
    <row r="243" spans="1:6" ht="12.75">
      <c r="A243" s="313" t="s">
        <v>15</v>
      </c>
      <c r="B243" s="309">
        <f>SUM(B244)</f>
        <v>532</v>
      </c>
      <c r="C243" s="318"/>
      <c r="D243" s="318"/>
      <c r="E243" s="319"/>
      <c r="F243" s="212"/>
    </row>
    <row r="244" spans="1:6" ht="12.75">
      <c r="A244" s="131" t="s">
        <v>23</v>
      </c>
      <c r="B244" s="29">
        <v>532</v>
      </c>
      <c r="C244" s="160">
        <v>0</v>
      </c>
      <c r="D244" s="160">
        <v>0</v>
      </c>
      <c r="E244" s="198">
        <v>0</v>
      </c>
      <c r="F244" s="212"/>
    </row>
    <row r="245" spans="1:6" ht="13.5" thickBot="1">
      <c r="A245" s="144" t="s">
        <v>156</v>
      </c>
      <c r="B245" s="322">
        <f>SUM(B244)</f>
        <v>532</v>
      </c>
      <c r="C245" s="320"/>
      <c r="D245" s="320"/>
      <c r="E245" s="321"/>
      <c r="F245" s="212"/>
    </row>
    <row r="246" spans="1:6" ht="12.75">
      <c r="A246" s="521" t="s">
        <v>144</v>
      </c>
      <c r="B246" s="522"/>
      <c r="C246" s="522"/>
      <c r="D246" s="522"/>
      <c r="E246" s="523"/>
      <c r="F246" s="212"/>
    </row>
    <row r="247" spans="1:6" ht="12.75">
      <c r="A247" s="108" t="s">
        <v>12</v>
      </c>
      <c r="B247" s="169">
        <f>SUM(B248:B252)</f>
        <v>108</v>
      </c>
      <c r="C247" s="169">
        <f>SUM(C248:C252)</f>
        <v>92</v>
      </c>
      <c r="D247" s="169">
        <f>SUM(D248:D252)</f>
        <v>82</v>
      </c>
      <c r="E247" s="169">
        <f>SUM(E248:E252)</f>
        <v>32</v>
      </c>
      <c r="F247" s="212"/>
    </row>
    <row r="248" spans="1:6" ht="12.75">
      <c r="A248" s="316" t="s">
        <v>17</v>
      </c>
      <c r="B248" s="286">
        <v>70</v>
      </c>
      <c r="C248" s="284"/>
      <c r="D248" s="284"/>
      <c r="E248" s="284"/>
      <c r="F248" s="212"/>
    </row>
    <row r="249" spans="1:6" ht="12.75">
      <c r="A249" s="314" t="s">
        <v>18</v>
      </c>
      <c r="B249" s="315">
        <v>8</v>
      </c>
      <c r="C249" s="224"/>
      <c r="D249" s="224"/>
      <c r="E249" s="224"/>
      <c r="F249" s="212"/>
    </row>
    <row r="250" spans="1:6" ht="12.75">
      <c r="A250" s="225" t="s">
        <v>19</v>
      </c>
      <c r="B250" s="315">
        <v>10</v>
      </c>
      <c r="C250" s="220"/>
      <c r="D250" s="220"/>
      <c r="E250" s="221"/>
      <c r="F250" s="212"/>
    </row>
    <row r="251" spans="1:6" ht="12.75">
      <c r="A251" s="225" t="s">
        <v>20</v>
      </c>
      <c r="B251" s="315">
        <v>20</v>
      </c>
      <c r="C251" s="220"/>
      <c r="D251" s="220"/>
      <c r="E251" s="221"/>
      <c r="F251" s="212"/>
    </row>
    <row r="252" spans="1:6" ht="12.75">
      <c r="A252" s="383" t="s">
        <v>369</v>
      </c>
      <c r="B252" s="315">
        <v>0</v>
      </c>
      <c r="C252" s="220">
        <v>92</v>
      </c>
      <c r="D252" s="220">
        <v>82</v>
      </c>
      <c r="E252" s="221">
        <v>32</v>
      </c>
      <c r="F252" s="212"/>
    </row>
    <row r="253" spans="1:6" ht="12.75">
      <c r="A253" s="313" t="s">
        <v>15</v>
      </c>
      <c r="B253" s="72">
        <f>SUM(B254:B256)</f>
        <v>50</v>
      </c>
      <c r="C253" s="72">
        <f>SUM(C254:C256)</f>
        <v>4</v>
      </c>
      <c r="D253" s="72">
        <f>SUM(D254:D256)</f>
        <v>35</v>
      </c>
      <c r="E253" s="72">
        <f>SUM(E254:E256)</f>
        <v>8</v>
      </c>
      <c r="F253" s="213"/>
    </row>
    <row r="254" spans="1:6" ht="12.75">
      <c r="A254" s="317" t="s">
        <v>21</v>
      </c>
      <c r="B254" s="227">
        <v>20</v>
      </c>
      <c r="C254" s="220"/>
      <c r="D254" s="220"/>
      <c r="E254" s="221"/>
      <c r="F254" s="213"/>
    </row>
    <row r="255" spans="1:6" ht="12.75">
      <c r="A255" s="317" t="s">
        <v>22</v>
      </c>
      <c r="B255" s="227">
        <v>30</v>
      </c>
      <c r="C255" s="220"/>
      <c r="D255" s="220"/>
      <c r="E255" s="221"/>
      <c r="F255" s="213"/>
    </row>
    <row r="256" spans="1:6" ht="12.75">
      <c r="A256" s="383" t="s">
        <v>369</v>
      </c>
      <c r="B256" s="227">
        <v>0</v>
      </c>
      <c r="C256" s="220">
        <v>4</v>
      </c>
      <c r="D256" s="220">
        <v>35</v>
      </c>
      <c r="E256" s="221">
        <v>8</v>
      </c>
      <c r="F256" s="213"/>
    </row>
    <row r="257" spans="1:6" ht="12.75">
      <c r="A257" s="130" t="s">
        <v>157</v>
      </c>
      <c r="B257" s="42">
        <f>SUM(B247+B253)</f>
        <v>158</v>
      </c>
      <c r="C257" s="42">
        <f>SUM(C249:C253)</f>
        <v>96</v>
      </c>
      <c r="D257" s="42">
        <f>SUM(D249:D253)</f>
        <v>117</v>
      </c>
      <c r="E257" s="126">
        <f>SUM(E249:E253)</f>
        <v>40</v>
      </c>
      <c r="F257" s="212"/>
    </row>
    <row r="258" spans="1:6" ht="13.5" thickBot="1">
      <c r="A258" s="214" t="s">
        <v>160</v>
      </c>
      <c r="B258" s="215">
        <f>SUM(B245+B257)</f>
        <v>690</v>
      </c>
      <c r="C258" s="215">
        <f>SUM(C245+C257)</f>
        <v>96</v>
      </c>
      <c r="D258" s="215">
        <f>SUM(D245+D257)</f>
        <v>117</v>
      </c>
      <c r="E258" s="215">
        <f>SUM(E245+E257)</f>
        <v>40</v>
      </c>
      <c r="F258" s="212"/>
    </row>
    <row r="259" spans="1:6" ht="13.5" thickBot="1">
      <c r="A259" s="217" t="s">
        <v>299</v>
      </c>
      <c r="B259" s="218">
        <f>SUM(B240+B258)</f>
        <v>767</v>
      </c>
      <c r="C259" s="218">
        <f aca="true" t="shared" si="2" ref="C259:E260">SUM(C258)</f>
        <v>96</v>
      </c>
      <c r="D259" s="218">
        <f t="shared" si="2"/>
        <v>117</v>
      </c>
      <c r="E259" s="218">
        <f t="shared" si="2"/>
        <v>40</v>
      </c>
      <c r="F259" s="212"/>
    </row>
    <row r="260" spans="1:9" ht="18" customHeight="1" thickBot="1">
      <c r="A260" s="384" t="s">
        <v>275</v>
      </c>
      <c r="B260" s="385">
        <f>SUM(B259)</f>
        <v>767</v>
      </c>
      <c r="C260" s="385">
        <f t="shared" si="2"/>
        <v>96</v>
      </c>
      <c r="D260" s="385">
        <f t="shared" si="2"/>
        <v>117</v>
      </c>
      <c r="E260" s="386">
        <f t="shared" si="2"/>
        <v>40</v>
      </c>
      <c r="F260" s="211"/>
      <c r="G260" s="152"/>
      <c r="H260" s="152"/>
      <c r="I260" s="8"/>
    </row>
    <row r="261" spans="1:6" ht="19.5" customHeight="1" thickBot="1">
      <c r="A261" s="524" t="s">
        <v>225</v>
      </c>
      <c r="B261" s="525"/>
      <c r="C261" s="525"/>
      <c r="D261" s="525"/>
      <c r="E261" s="526"/>
      <c r="F261" s="212"/>
    </row>
    <row r="262" spans="1:6" ht="13.5" thickBot="1">
      <c r="A262" s="529" t="s">
        <v>141</v>
      </c>
      <c r="B262" s="530"/>
      <c r="C262" s="530"/>
      <c r="D262" s="530"/>
      <c r="E262" s="531"/>
      <c r="F262" s="212"/>
    </row>
    <row r="263" spans="1:6" ht="25.5">
      <c r="A263" s="127" t="s">
        <v>24</v>
      </c>
      <c r="B263" s="30">
        <v>15000</v>
      </c>
      <c r="C263" s="161"/>
      <c r="D263" s="161"/>
      <c r="E263" s="197"/>
      <c r="F263" s="212"/>
    </row>
    <row r="264" spans="1:6" ht="64.5" thickBot="1">
      <c r="A264" s="127" t="s">
        <v>70</v>
      </c>
      <c r="B264" s="79">
        <v>71</v>
      </c>
      <c r="C264" s="289"/>
      <c r="D264" s="289"/>
      <c r="E264" s="290"/>
      <c r="F264" s="212"/>
    </row>
    <row r="265" spans="1:6" ht="15.75" thickBot="1">
      <c r="A265" s="250" t="s">
        <v>162</v>
      </c>
      <c r="B265" s="88">
        <f>SUM(B263:B264)</f>
        <v>15071</v>
      </c>
      <c r="C265" s="88">
        <f>SUM(C263)</f>
        <v>0</v>
      </c>
      <c r="D265" s="88">
        <f>SUM(D263)</f>
        <v>0</v>
      </c>
      <c r="E265" s="237">
        <f>SUM(E263)</f>
        <v>0</v>
      </c>
      <c r="F265" s="212"/>
    </row>
    <row r="266" spans="1:6" ht="13.5" thickBot="1">
      <c r="A266" s="527" t="s">
        <v>151</v>
      </c>
      <c r="B266" s="501"/>
      <c r="C266" s="501"/>
      <c r="D266" s="501"/>
      <c r="E266" s="528"/>
      <c r="F266" s="212"/>
    </row>
    <row r="267" spans="1:6" ht="13.5" thickBot="1">
      <c r="A267" s="466" t="s">
        <v>145</v>
      </c>
      <c r="B267" s="467"/>
      <c r="C267" s="467"/>
      <c r="D267" s="467"/>
      <c r="E267" s="468"/>
      <c r="F267" s="212"/>
    </row>
    <row r="268" spans="1:6" ht="24" customHeight="1">
      <c r="A268" s="219" t="s">
        <v>346</v>
      </c>
      <c r="B268" s="220">
        <v>18</v>
      </c>
      <c r="C268" s="220"/>
      <c r="D268" s="220"/>
      <c r="E268" s="221"/>
      <c r="F268" s="222"/>
    </row>
    <row r="269" spans="1:6" ht="26.25" customHeight="1">
      <c r="A269" s="223" t="s">
        <v>347</v>
      </c>
      <c r="B269" s="220">
        <v>17</v>
      </c>
      <c r="C269" s="220"/>
      <c r="D269" s="220"/>
      <c r="E269" s="221"/>
      <c r="F269" s="222"/>
    </row>
    <row r="270" spans="1:6" ht="35.25" customHeight="1">
      <c r="A270" s="223" t="s">
        <v>348</v>
      </c>
      <c r="B270" s="224">
        <v>30</v>
      </c>
      <c r="C270" s="220"/>
      <c r="D270" s="220"/>
      <c r="E270" s="221"/>
      <c r="F270" s="222"/>
    </row>
    <row r="271" spans="1:6" ht="25.5" customHeight="1">
      <c r="A271" s="225" t="s">
        <v>349</v>
      </c>
      <c r="B271" s="220">
        <v>43</v>
      </c>
      <c r="C271" s="220"/>
      <c r="D271" s="220"/>
      <c r="E271" s="221"/>
      <c r="F271" s="222"/>
    </row>
    <row r="272" spans="1:6" ht="24.75" customHeight="1">
      <c r="A272" s="210" t="s">
        <v>308</v>
      </c>
      <c r="B272" s="220">
        <v>360</v>
      </c>
      <c r="C272" s="220"/>
      <c r="D272" s="220"/>
      <c r="E272" s="221"/>
      <c r="F272" s="226"/>
    </row>
    <row r="273" spans="1:7" ht="39.75" customHeight="1">
      <c r="A273" s="273" t="s">
        <v>353</v>
      </c>
      <c r="B273" s="220">
        <v>119</v>
      </c>
      <c r="C273" s="220"/>
      <c r="D273" s="220"/>
      <c r="E273" s="221"/>
      <c r="F273" s="226"/>
      <c r="G273" s="32"/>
    </row>
    <row r="274" spans="1:7" ht="39.75" customHeight="1">
      <c r="A274" s="225" t="s">
        <v>314</v>
      </c>
      <c r="B274" s="220">
        <v>108</v>
      </c>
      <c r="C274" s="220"/>
      <c r="D274" s="220"/>
      <c r="E274" s="221"/>
      <c r="F274" s="226"/>
      <c r="G274" s="32"/>
    </row>
    <row r="275" spans="1:6" ht="22.5" customHeight="1">
      <c r="A275" s="225" t="s">
        <v>350</v>
      </c>
      <c r="B275" s="220">
        <v>24</v>
      </c>
      <c r="C275" s="220"/>
      <c r="D275" s="220"/>
      <c r="E275" s="221"/>
      <c r="F275" s="226"/>
    </row>
    <row r="276" spans="1:6" ht="23.25" customHeight="1">
      <c r="A276" s="225" t="s">
        <v>351</v>
      </c>
      <c r="B276" s="220">
        <v>25</v>
      </c>
      <c r="C276" s="220"/>
      <c r="D276" s="220"/>
      <c r="E276" s="221"/>
      <c r="F276" s="226"/>
    </row>
    <row r="277" spans="1:6" ht="33" customHeight="1">
      <c r="A277" s="225" t="s">
        <v>352</v>
      </c>
      <c r="B277" s="220">
        <v>60</v>
      </c>
      <c r="C277" s="220"/>
      <c r="D277" s="220"/>
      <c r="E277" s="221"/>
      <c r="F277" s="226"/>
    </row>
    <row r="278" spans="1:6" ht="35.25" customHeight="1">
      <c r="A278" s="225" t="s">
        <v>310</v>
      </c>
      <c r="B278" s="220">
        <v>225</v>
      </c>
      <c r="C278" s="220">
        <v>364</v>
      </c>
      <c r="D278" s="220">
        <v>364</v>
      </c>
      <c r="E278" s="221"/>
      <c r="F278" s="226"/>
    </row>
    <row r="279" spans="1:6" ht="49.5" customHeight="1">
      <c r="A279" s="225" t="s">
        <v>324</v>
      </c>
      <c r="B279" s="220">
        <v>144</v>
      </c>
      <c r="C279" s="220">
        <v>143</v>
      </c>
      <c r="D279" s="220">
        <v>470</v>
      </c>
      <c r="E279" s="221">
        <v>408</v>
      </c>
      <c r="F279" s="226"/>
    </row>
    <row r="280" spans="1:6" ht="48" customHeight="1">
      <c r="A280" s="210" t="s">
        <v>325</v>
      </c>
      <c r="B280" s="220">
        <v>530</v>
      </c>
      <c r="C280" s="220"/>
      <c r="D280" s="220"/>
      <c r="E280" s="221"/>
      <c r="F280" s="226"/>
    </row>
    <row r="281" spans="1:6" ht="21.75" customHeight="1">
      <c r="A281" s="210" t="s">
        <v>309</v>
      </c>
      <c r="B281" s="220">
        <v>199</v>
      </c>
      <c r="C281" s="220"/>
      <c r="D281" s="220"/>
      <c r="E281" s="221"/>
      <c r="F281" s="226"/>
    </row>
    <row r="282" spans="1:6" ht="20.25" customHeight="1">
      <c r="A282" s="225" t="s">
        <v>354</v>
      </c>
      <c r="B282" s="220">
        <v>538</v>
      </c>
      <c r="C282" s="220"/>
      <c r="D282" s="220"/>
      <c r="E282" s="221"/>
      <c r="F282" s="226"/>
    </row>
    <row r="283" spans="1:6" ht="34.5" customHeight="1">
      <c r="A283" s="210" t="s">
        <v>313</v>
      </c>
      <c r="B283" s="220">
        <v>113</v>
      </c>
      <c r="C283" s="220">
        <v>113</v>
      </c>
      <c r="D283" s="220">
        <v>113</v>
      </c>
      <c r="E283" s="221"/>
      <c r="F283" s="226"/>
    </row>
    <row r="284" spans="1:5" ht="12.75">
      <c r="A284" s="275" t="s">
        <v>355</v>
      </c>
      <c r="B284" s="224">
        <v>0</v>
      </c>
      <c r="C284" s="224">
        <v>60</v>
      </c>
      <c r="D284" s="224">
        <v>74</v>
      </c>
      <c r="E284" s="276">
        <v>74</v>
      </c>
    </row>
    <row r="285" spans="1:5" ht="22.5">
      <c r="A285" s="277" t="s">
        <v>356</v>
      </c>
      <c r="B285" s="220">
        <v>0</v>
      </c>
      <c r="C285" s="220">
        <v>96</v>
      </c>
      <c r="D285" s="220"/>
      <c r="E285" s="221"/>
    </row>
    <row r="286" spans="1:5" ht="25.5">
      <c r="A286" s="274" t="s">
        <v>357</v>
      </c>
      <c r="B286" s="161">
        <v>0</v>
      </c>
      <c r="C286" s="161">
        <v>71</v>
      </c>
      <c r="D286" s="161"/>
      <c r="E286" s="197"/>
    </row>
    <row r="287" spans="1:6" ht="41.25" customHeight="1" thickBot="1">
      <c r="A287" s="129" t="s">
        <v>189</v>
      </c>
      <c r="B287" s="30">
        <v>175</v>
      </c>
      <c r="C287" s="30"/>
      <c r="D287" s="30"/>
      <c r="E287" s="128"/>
      <c r="F287" s="32"/>
    </row>
    <row r="288" spans="1:5" ht="26.25" customHeight="1" thickBot="1">
      <c r="A288" s="85" t="s">
        <v>158</v>
      </c>
      <c r="B288" s="88">
        <f>SUM(B268:B287)</f>
        <v>2728</v>
      </c>
      <c r="C288" s="88">
        <f>SUM(C268:C287)</f>
        <v>847</v>
      </c>
      <c r="D288" s="88">
        <f>SUM(D268:D287)</f>
        <v>1021</v>
      </c>
      <c r="E288" s="237">
        <f>SUM(E268:E287)</f>
        <v>482</v>
      </c>
    </row>
    <row r="289" spans="1:5" ht="12.75">
      <c r="A289" s="512" t="s">
        <v>147</v>
      </c>
      <c r="B289" s="491"/>
      <c r="C289" s="491"/>
      <c r="D289" s="491"/>
      <c r="E289" s="513"/>
    </row>
    <row r="290" spans="1:5" ht="40.5" customHeight="1">
      <c r="A290" s="132" t="s">
        <v>397</v>
      </c>
      <c r="B290" s="30">
        <v>1</v>
      </c>
      <c r="C290" s="30"/>
      <c r="D290" s="30"/>
      <c r="E290" s="128"/>
    </row>
    <row r="291" spans="1:5" ht="42.75" customHeight="1">
      <c r="A291" s="132" t="s">
        <v>398</v>
      </c>
      <c r="B291" s="30">
        <v>18</v>
      </c>
      <c r="C291" s="30"/>
      <c r="D291" s="30"/>
      <c r="E291" s="128"/>
    </row>
    <row r="292" spans="1:5" ht="18" customHeight="1">
      <c r="A292" s="132" t="s">
        <v>287</v>
      </c>
      <c r="B292" s="30">
        <v>400</v>
      </c>
      <c r="C292" s="30">
        <v>406</v>
      </c>
      <c r="D292" s="30">
        <v>429</v>
      </c>
      <c r="E292" s="128">
        <v>453</v>
      </c>
    </row>
    <row r="293" spans="1:5" ht="12.75">
      <c r="A293" s="130" t="s">
        <v>161</v>
      </c>
      <c r="B293" s="42">
        <f>SUM(B290:B292)</f>
        <v>419</v>
      </c>
      <c r="C293" s="42">
        <f>SUM(C290:C292)</f>
        <v>406</v>
      </c>
      <c r="D293" s="42">
        <f>SUM(D290:D292)</f>
        <v>429</v>
      </c>
      <c r="E293" s="126">
        <f>SUM(E290:E292)</f>
        <v>453</v>
      </c>
    </row>
    <row r="294" spans="1:5" ht="16.5" thickBot="1">
      <c r="A294" s="249" t="s">
        <v>160</v>
      </c>
      <c r="B294" s="57">
        <f>SUM(B288+B293)</f>
        <v>3147</v>
      </c>
      <c r="C294" s="57">
        <f>SUM(C288+C293)</f>
        <v>1253</v>
      </c>
      <c r="D294" s="57">
        <f>SUM(D288+D293)</f>
        <v>1450</v>
      </c>
      <c r="E294" s="135">
        <f>SUM(E288+E293)</f>
        <v>935</v>
      </c>
    </row>
    <row r="295" spans="1:5" ht="17.25" thickBot="1">
      <c r="A295" s="248" t="s">
        <v>300</v>
      </c>
      <c r="B295" s="61">
        <f>SUM(B265+B294)</f>
        <v>18218</v>
      </c>
      <c r="C295" s="61">
        <f>SUM(C265+C294)</f>
        <v>1253</v>
      </c>
      <c r="D295" s="61">
        <f>SUM(D265+D294)</f>
        <v>1450</v>
      </c>
      <c r="E295" s="62">
        <f>SUM(E265+E294)</f>
        <v>935</v>
      </c>
    </row>
    <row r="296" spans="1:9" ht="12" customHeight="1">
      <c r="A296" s="193" t="s">
        <v>273</v>
      </c>
      <c r="B296" s="178">
        <f>SUM(B265)</f>
        <v>15071</v>
      </c>
      <c r="C296" s="178">
        <f>SUM(C263+C272)</f>
        <v>0</v>
      </c>
      <c r="D296" s="178">
        <f>SUM(D263+D272)</f>
        <v>0</v>
      </c>
      <c r="E296" s="201">
        <f>SUM(E263+E272)</f>
        <v>0</v>
      </c>
      <c r="F296" s="152"/>
      <c r="G296" s="152"/>
      <c r="H296" s="152"/>
      <c r="I296" s="8"/>
    </row>
    <row r="297" spans="1:9" ht="0.75" customHeight="1">
      <c r="A297" s="155"/>
      <c r="B297" s="179"/>
      <c r="C297" s="179"/>
      <c r="D297" s="179"/>
      <c r="E297" s="188"/>
      <c r="F297" s="152"/>
      <c r="G297" s="152"/>
      <c r="H297" s="152"/>
      <c r="I297" s="8"/>
    </row>
    <row r="298" spans="1:9" ht="11.25" customHeight="1">
      <c r="A298" s="323" t="s">
        <v>275</v>
      </c>
      <c r="B298" s="262">
        <f>SUM(B294)</f>
        <v>3147</v>
      </c>
      <c r="C298" s="262">
        <f>SUM(C294-C272)</f>
        <v>1253</v>
      </c>
      <c r="D298" s="262">
        <f>SUM(D294-D272)</f>
        <v>1450</v>
      </c>
      <c r="E298" s="262">
        <f>SUM(E294-E272)</f>
        <v>935</v>
      </c>
      <c r="F298" s="152"/>
      <c r="G298" s="152"/>
      <c r="H298" s="152"/>
      <c r="I298" s="8"/>
    </row>
    <row r="299" spans="1:9" ht="11.25" customHeight="1" thickBot="1">
      <c r="A299" s="258"/>
      <c r="B299" s="259"/>
      <c r="C299" s="259"/>
      <c r="D299" s="259"/>
      <c r="E299" s="260"/>
      <c r="F299" s="152"/>
      <c r="G299" s="152"/>
      <c r="H299" s="152"/>
      <c r="I299" s="8"/>
    </row>
    <row r="300" spans="1:5" s="8" customFormat="1" ht="16.5" customHeight="1" thickBot="1">
      <c r="A300" s="514" t="s">
        <v>233</v>
      </c>
      <c r="B300" s="515"/>
      <c r="C300" s="515"/>
      <c r="D300" s="515"/>
      <c r="E300" s="516"/>
    </row>
    <row r="301" spans="1:5" ht="12.75">
      <c r="A301" s="532" t="s">
        <v>140</v>
      </c>
      <c r="B301" s="474"/>
      <c r="C301" s="474"/>
      <c r="D301" s="474"/>
      <c r="E301" s="533"/>
    </row>
    <row r="302" spans="1:5" ht="18.75" customHeight="1">
      <c r="A302" s="131" t="s">
        <v>234</v>
      </c>
      <c r="B302" s="36">
        <v>12795</v>
      </c>
      <c r="C302" s="30">
        <v>20356</v>
      </c>
      <c r="D302" s="30">
        <v>0</v>
      </c>
      <c r="E302" s="128">
        <v>0</v>
      </c>
    </row>
    <row r="303" spans="1:5" ht="22.5" customHeight="1">
      <c r="A303" s="130" t="s">
        <v>155</v>
      </c>
      <c r="B303" s="40">
        <f>SUM(B302:B302)</f>
        <v>12795</v>
      </c>
      <c r="C303" s="40">
        <f>SUM(C302:C302)</f>
        <v>20356</v>
      </c>
      <c r="D303" s="40">
        <f>SUM(D302:D302)</f>
        <v>0</v>
      </c>
      <c r="E303" s="143">
        <f>SUM(E302:E302)</f>
        <v>0</v>
      </c>
    </row>
    <row r="304" spans="1:5" ht="14.25" customHeight="1">
      <c r="A304" s="146" t="s">
        <v>304</v>
      </c>
      <c r="B304" s="50">
        <f>SUM(B303)</f>
        <v>12795</v>
      </c>
      <c r="C304" s="50">
        <f>SUM(C303)</f>
        <v>20356</v>
      </c>
      <c r="D304" s="50">
        <f>SUM(D303)</f>
        <v>0</v>
      </c>
      <c r="E304" s="140">
        <f>SUM(E303)</f>
        <v>0</v>
      </c>
    </row>
    <row r="305" spans="1:9" ht="12.75">
      <c r="A305" s="358" t="s">
        <v>68</v>
      </c>
      <c r="B305" s="359">
        <f>SUM(B302)</f>
        <v>12795</v>
      </c>
      <c r="C305" s="359">
        <f>SUM(C302)</f>
        <v>20356</v>
      </c>
      <c r="D305" s="359">
        <f>SUM(D302)</f>
        <v>0</v>
      </c>
      <c r="E305" s="360">
        <f>SUM(E302)</f>
        <v>0</v>
      </c>
      <c r="F305" s="152"/>
      <c r="G305" s="152"/>
      <c r="H305" s="152"/>
      <c r="I305" s="8"/>
    </row>
    <row r="306" spans="1:9" ht="13.5" thickBot="1">
      <c r="A306" s="258"/>
      <c r="B306" s="259"/>
      <c r="C306" s="259"/>
      <c r="D306" s="259"/>
      <c r="E306" s="260"/>
      <c r="F306" s="152"/>
      <c r="G306" s="152"/>
      <c r="H306" s="152"/>
      <c r="I306" s="8"/>
    </row>
    <row r="307" spans="1:5" ht="18.75" thickBot="1">
      <c r="A307" s="514" t="s">
        <v>246</v>
      </c>
      <c r="B307" s="515"/>
      <c r="C307" s="515"/>
      <c r="D307" s="515"/>
      <c r="E307" s="516"/>
    </row>
    <row r="308" spans="1:5" ht="12.75">
      <c r="A308" s="473" t="s">
        <v>140</v>
      </c>
      <c r="B308" s="474"/>
      <c r="C308" s="474"/>
      <c r="D308" s="474"/>
      <c r="E308" s="474"/>
    </row>
    <row r="309" spans="1:8" ht="27.75" customHeight="1">
      <c r="A309" s="34" t="s">
        <v>26</v>
      </c>
      <c r="B309" s="36">
        <v>3.4</v>
      </c>
      <c r="C309" s="11"/>
      <c r="D309" s="11"/>
      <c r="E309" s="11"/>
      <c r="H309" s="32"/>
    </row>
    <row r="310" spans="1:5" s="256" customFormat="1" ht="29.25" customHeight="1">
      <c r="A310" s="34" t="s">
        <v>27</v>
      </c>
      <c r="B310" s="37">
        <v>3.3</v>
      </c>
      <c r="C310" s="5"/>
      <c r="D310" s="5"/>
      <c r="E310" s="5"/>
    </row>
    <row r="311" spans="1:5" ht="25.5">
      <c r="A311" s="34" t="s">
        <v>28</v>
      </c>
      <c r="B311" s="37">
        <v>6.5</v>
      </c>
      <c r="C311" s="5"/>
      <c r="D311" s="5"/>
      <c r="E311" s="5"/>
    </row>
    <row r="312" spans="1:5" ht="25.5">
      <c r="A312" s="34" t="s">
        <v>29</v>
      </c>
      <c r="B312" s="37">
        <v>7.5</v>
      </c>
      <c r="C312" s="5"/>
      <c r="D312" s="5"/>
      <c r="E312" s="5"/>
    </row>
    <row r="313" spans="1:5" ht="25.5">
      <c r="A313" s="34" t="s">
        <v>30</v>
      </c>
      <c r="B313" s="37">
        <v>3.3</v>
      </c>
      <c r="C313" s="5"/>
      <c r="D313" s="5"/>
      <c r="E313" s="5"/>
    </row>
    <row r="314" spans="1:5" ht="39.75" customHeight="1">
      <c r="A314" s="35" t="s">
        <v>31</v>
      </c>
      <c r="B314" s="37">
        <v>89.2</v>
      </c>
      <c r="C314" s="5"/>
      <c r="D314" s="5"/>
      <c r="E314" s="5"/>
    </row>
    <row r="315" spans="1:5" ht="37.5" customHeight="1">
      <c r="A315" s="35" t="s">
        <v>32</v>
      </c>
      <c r="B315" s="37">
        <v>39.3</v>
      </c>
      <c r="C315" s="5"/>
      <c r="D315" s="5"/>
      <c r="E315" s="5"/>
    </row>
    <row r="316" spans="1:7" ht="29.25" customHeight="1">
      <c r="A316" s="324" t="s">
        <v>33</v>
      </c>
      <c r="B316" s="347">
        <v>4737</v>
      </c>
      <c r="C316" s="5"/>
      <c r="D316" s="5"/>
      <c r="E316" s="5"/>
      <c r="G316" s="32"/>
    </row>
    <row r="317" spans="1:5" ht="29.25" customHeight="1">
      <c r="A317" s="324" t="s">
        <v>34</v>
      </c>
      <c r="B317" s="347">
        <v>5685</v>
      </c>
      <c r="C317" s="5"/>
      <c r="D317" s="5"/>
      <c r="E317" s="5"/>
    </row>
    <row r="318" spans="1:5" ht="12.75">
      <c r="A318" s="81" t="s">
        <v>155</v>
      </c>
      <c r="B318" s="40">
        <f>SUM(B309:B317)</f>
        <v>10574.5</v>
      </c>
      <c r="C318" s="40">
        <f>SUM(C309:C317)</f>
        <v>0</v>
      </c>
      <c r="D318" s="40">
        <f>SUM(D309:D317)</f>
        <v>0</v>
      </c>
      <c r="E318" s="40">
        <f>SUM(E309:E317)</f>
        <v>0</v>
      </c>
    </row>
    <row r="319" spans="1:5" ht="15" customHeight="1">
      <c r="A319" s="473" t="s">
        <v>141</v>
      </c>
      <c r="B319" s="474"/>
      <c r="C319" s="474"/>
      <c r="D319" s="474"/>
      <c r="E319" s="474"/>
    </row>
    <row r="320" spans="1:5" ht="24" customHeight="1">
      <c r="A320" s="34" t="s">
        <v>35</v>
      </c>
      <c r="B320" s="37">
        <v>8000</v>
      </c>
      <c r="C320" s="329"/>
      <c r="D320" s="5"/>
      <c r="E320" s="5"/>
    </row>
    <row r="321" spans="1:5" ht="25.5">
      <c r="A321" s="34" t="s">
        <v>36</v>
      </c>
      <c r="B321" s="37">
        <v>3000</v>
      </c>
      <c r="C321" s="5"/>
      <c r="D321" s="5"/>
      <c r="E321" s="5"/>
    </row>
    <row r="322" spans="1:5" ht="25.5">
      <c r="A322" s="34" t="s">
        <v>37</v>
      </c>
      <c r="B322" s="37">
        <v>19000</v>
      </c>
      <c r="C322" s="329"/>
      <c r="D322" s="5"/>
      <c r="E322" s="5"/>
    </row>
    <row r="323" spans="1:5" ht="26.25" customHeight="1">
      <c r="A323" s="34" t="s">
        <v>38</v>
      </c>
      <c r="B323" s="37">
        <v>10400</v>
      </c>
      <c r="C323" s="329"/>
      <c r="D323" s="5"/>
      <c r="E323" s="5"/>
    </row>
    <row r="324" spans="1:5" ht="22.5" customHeight="1">
      <c r="A324" s="34" t="s">
        <v>39</v>
      </c>
      <c r="B324" s="37">
        <v>5000</v>
      </c>
      <c r="C324" s="5"/>
      <c r="D324" s="5"/>
      <c r="E324" s="5"/>
    </row>
    <row r="325" spans="1:5" ht="22.5" customHeight="1">
      <c r="A325" s="35" t="s">
        <v>393</v>
      </c>
      <c r="B325" s="37">
        <v>0</v>
      </c>
      <c r="C325" s="37">
        <v>40000</v>
      </c>
      <c r="D325" s="37">
        <v>60000</v>
      </c>
      <c r="E325" s="37">
        <v>60000</v>
      </c>
    </row>
    <row r="326" spans="1:5" ht="20.25" customHeight="1">
      <c r="A326" s="13" t="s">
        <v>162</v>
      </c>
      <c r="B326" s="40">
        <f>SUM(B320:B325)</f>
        <v>45400</v>
      </c>
      <c r="C326" s="40">
        <f>SUM(C320:C325)</f>
        <v>40000</v>
      </c>
      <c r="D326" s="40">
        <f>SUM(D320:D325)</f>
        <v>60000</v>
      </c>
      <c r="E326" s="40">
        <f>SUM(E320:E325)</f>
        <v>60000</v>
      </c>
    </row>
    <row r="327" spans="1:5" ht="19.5" customHeight="1">
      <c r="A327" s="490" t="s">
        <v>151</v>
      </c>
      <c r="B327" s="491"/>
      <c r="C327" s="491"/>
      <c r="D327" s="491"/>
      <c r="E327" s="491"/>
    </row>
    <row r="328" spans="1:5" ht="14.25" customHeight="1">
      <c r="A328" s="469" t="s">
        <v>145</v>
      </c>
      <c r="B328" s="470"/>
      <c r="C328" s="470"/>
      <c r="D328" s="470"/>
      <c r="E328" s="470"/>
    </row>
    <row r="329" spans="1:5" ht="13.5" customHeight="1">
      <c r="A329" s="344" t="s">
        <v>40</v>
      </c>
      <c r="B329" s="29">
        <v>200</v>
      </c>
      <c r="C329" s="24"/>
      <c r="D329" s="24"/>
      <c r="E329" s="24"/>
    </row>
    <row r="330" spans="1:5" ht="27.75" customHeight="1">
      <c r="A330" s="345" t="s">
        <v>41</v>
      </c>
      <c r="B330" s="30">
        <v>14</v>
      </c>
      <c r="C330" s="23"/>
      <c r="D330" s="23"/>
      <c r="E330" s="23"/>
    </row>
    <row r="331" spans="1:5" ht="22.5" customHeight="1">
      <c r="A331" s="346" t="s">
        <v>42</v>
      </c>
      <c r="B331" s="30">
        <v>32</v>
      </c>
      <c r="C331" s="23"/>
      <c r="D331" s="23"/>
      <c r="E331" s="23"/>
    </row>
    <row r="332" spans="1:5" ht="24" customHeight="1">
      <c r="A332" s="346" t="s">
        <v>43</v>
      </c>
      <c r="B332" s="30">
        <v>6</v>
      </c>
      <c r="C332" s="23"/>
      <c r="D332" s="23"/>
      <c r="E332" s="23"/>
    </row>
    <row r="333" spans="1:5" ht="24.75" customHeight="1">
      <c r="A333" s="346" t="s">
        <v>44</v>
      </c>
      <c r="B333" s="30">
        <v>15</v>
      </c>
      <c r="C333" s="23"/>
      <c r="D333" s="23"/>
      <c r="E333" s="23"/>
    </row>
    <row r="334" spans="1:5" ht="25.5" customHeight="1">
      <c r="A334" s="346" t="s">
        <v>45</v>
      </c>
      <c r="B334" s="30">
        <v>28</v>
      </c>
      <c r="C334" s="23"/>
      <c r="D334" s="23"/>
      <c r="E334" s="23"/>
    </row>
    <row r="335" spans="1:5" ht="22.5" customHeight="1">
      <c r="A335" s="346" t="s">
        <v>46</v>
      </c>
      <c r="B335" s="30">
        <v>70</v>
      </c>
      <c r="C335" s="23"/>
      <c r="D335" s="23"/>
      <c r="E335" s="23"/>
    </row>
    <row r="336" spans="1:5" ht="30" customHeight="1">
      <c r="A336" s="346" t="s">
        <v>47</v>
      </c>
      <c r="B336" s="30">
        <v>22</v>
      </c>
      <c r="C336" s="23"/>
      <c r="D336" s="23"/>
      <c r="E336" s="23"/>
    </row>
    <row r="337" spans="1:5" ht="26.25" customHeight="1">
      <c r="A337" s="346" t="s">
        <v>48</v>
      </c>
      <c r="B337" s="30">
        <v>54</v>
      </c>
      <c r="C337" s="23"/>
      <c r="D337" s="23"/>
      <c r="E337" s="23"/>
    </row>
    <row r="338" spans="1:5" ht="24.75" customHeight="1">
      <c r="A338" s="346" t="s">
        <v>49</v>
      </c>
      <c r="B338" s="30">
        <v>8</v>
      </c>
      <c r="C338" s="23"/>
      <c r="D338" s="23"/>
      <c r="E338" s="23"/>
    </row>
    <row r="339" spans="1:9" ht="24" customHeight="1">
      <c r="A339" s="346" t="s">
        <v>50</v>
      </c>
      <c r="B339" s="30">
        <v>20</v>
      </c>
      <c r="C339" s="23"/>
      <c r="D339" s="23"/>
      <c r="E339" s="23"/>
      <c r="F339" s="152"/>
      <c r="G339" s="152"/>
      <c r="H339" s="152"/>
      <c r="I339" s="8"/>
    </row>
    <row r="340" spans="1:9" ht="15.75" customHeight="1">
      <c r="A340" s="345" t="s">
        <v>71</v>
      </c>
      <c r="B340" s="30"/>
      <c r="C340" s="23">
        <v>500</v>
      </c>
      <c r="D340" s="23">
        <v>500</v>
      </c>
      <c r="E340" s="23">
        <v>500</v>
      </c>
      <c r="F340" s="152"/>
      <c r="G340" s="152"/>
      <c r="H340" s="152"/>
      <c r="I340" s="8"/>
    </row>
    <row r="341" spans="1:5" ht="27.75" customHeight="1">
      <c r="A341" s="21" t="s">
        <v>158</v>
      </c>
      <c r="B341" s="42">
        <f>SUM(B329:B340)</f>
        <v>469</v>
      </c>
      <c r="C341" s="42">
        <f>SUM(C329:C340)</f>
        <v>500</v>
      </c>
      <c r="D341" s="42">
        <f>SUM(D329:D340)</f>
        <v>500</v>
      </c>
      <c r="E341" s="42">
        <f>SUM(E329:E340)</f>
        <v>500</v>
      </c>
    </row>
    <row r="342" spans="1:9" ht="12.75" customHeight="1">
      <c r="A342" s="490" t="s">
        <v>51</v>
      </c>
      <c r="B342" s="491"/>
      <c r="C342" s="491"/>
      <c r="D342" s="491"/>
      <c r="E342" s="492"/>
      <c r="F342" s="152"/>
      <c r="G342" s="152"/>
      <c r="H342" s="152"/>
      <c r="I342" s="8"/>
    </row>
    <row r="343" spans="1:9" ht="22.5" customHeight="1">
      <c r="A343" s="341" t="s">
        <v>52</v>
      </c>
      <c r="B343" s="29">
        <v>78.5</v>
      </c>
      <c r="C343" s="24"/>
      <c r="D343" s="24"/>
      <c r="E343" s="24"/>
      <c r="F343" s="152"/>
      <c r="G343" s="152"/>
      <c r="H343" s="152"/>
      <c r="I343" s="8"/>
    </row>
    <row r="344" spans="1:9" ht="15" customHeight="1">
      <c r="A344" s="341" t="s">
        <v>53</v>
      </c>
      <c r="B344" s="30">
        <v>38</v>
      </c>
      <c r="C344" s="23"/>
      <c r="D344" s="23"/>
      <c r="E344" s="23"/>
      <c r="F344" s="152"/>
      <c r="G344" s="152"/>
      <c r="H344" s="152"/>
      <c r="I344" s="8"/>
    </row>
    <row r="345" spans="1:9" ht="25.5">
      <c r="A345" s="342" t="s">
        <v>54</v>
      </c>
      <c r="B345" s="30">
        <v>166</v>
      </c>
      <c r="C345" s="23"/>
      <c r="D345" s="23"/>
      <c r="E345" s="23"/>
      <c r="F345" s="152"/>
      <c r="G345" s="152"/>
      <c r="H345" s="152"/>
      <c r="I345" s="8"/>
    </row>
    <row r="346" spans="1:9" ht="28.5" customHeight="1">
      <c r="A346" s="342" t="s">
        <v>55</v>
      </c>
      <c r="B346" s="30">
        <v>100</v>
      </c>
      <c r="C346" s="23"/>
      <c r="D346" s="23"/>
      <c r="E346" s="23"/>
      <c r="F346" s="152"/>
      <c r="G346" s="152"/>
      <c r="H346" s="152"/>
      <c r="I346" s="8"/>
    </row>
    <row r="347" spans="1:9" ht="30" customHeight="1">
      <c r="A347" s="342" t="s">
        <v>56</v>
      </c>
      <c r="B347" s="30">
        <v>53</v>
      </c>
      <c r="C347" s="23"/>
      <c r="D347" s="23"/>
      <c r="E347" s="23"/>
      <c r="F347" s="152"/>
      <c r="G347" s="152"/>
      <c r="H347" s="152"/>
      <c r="I347" s="8"/>
    </row>
    <row r="348" spans="1:9" ht="27" customHeight="1">
      <c r="A348" s="279" t="s">
        <v>57</v>
      </c>
      <c r="B348" s="30">
        <v>33</v>
      </c>
      <c r="C348" s="23"/>
      <c r="D348" s="23"/>
      <c r="E348" s="23"/>
      <c r="F348" s="152"/>
      <c r="G348" s="152"/>
      <c r="H348" s="152"/>
      <c r="I348" s="8"/>
    </row>
    <row r="349" spans="1:9" ht="25.5" customHeight="1">
      <c r="A349" s="279" t="s">
        <v>58</v>
      </c>
      <c r="B349" s="30">
        <v>6</v>
      </c>
      <c r="C349" s="23"/>
      <c r="D349" s="23"/>
      <c r="E349" s="23"/>
      <c r="F349" s="152"/>
      <c r="G349" s="152"/>
      <c r="H349" s="152"/>
      <c r="I349" s="8"/>
    </row>
    <row r="350" spans="1:5" ht="25.5" customHeight="1">
      <c r="A350" s="343" t="s">
        <v>59</v>
      </c>
      <c r="B350" s="30">
        <v>5</v>
      </c>
      <c r="C350" s="23"/>
      <c r="D350" s="23"/>
      <c r="E350" s="23"/>
    </row>
    <row r="351" spans="1:5" ht="25.5">
      <c r="A351" s="341" t="s">
        <v>60</v>
      </c>
      <c r="B351" s="30">
        <v>98</v>
      </c>
      <c r="C351" s="23"/>
      <c r="D351" s="23"/>
      <c r="E351" s="23"/>
    </row>
    <row r="352" spans="1:5" ht="27" customHeight="1">
      <c r="A352" s="341" t="s">
        <v>61</v>
      </c>
      <c r="B352" s="30">
        <v>37</v>
      </c>
      <c r="C352" s="23"/>
      <c r="D352" s="23"/>
      <c r="E352" s="23"/>
    </row>
    <row r="353" spans="1:5" ht="25.5">
      <c r="A353" s="341" t="s">
        <v>62</v>
      </c>
      <c r="B353" s="30">
        <v>207</v>
      </c>
      <c r="C353" s="23"/>
      <c r="D353" s="23"/>
      <c r="E353" s="23"/>
    </row>
    <row r="354" spans="1:5" ht="25.5">
      <c r="A354" s="341" t="s">
        <v>63</v>
      </c>
      <c r="B354" s="30">
        <v>123</v>
      </c>
      <c r="C354" s="23"/>
      <c r="D354" s="23"/>
      <c r="E354" s="23"/>
    </row>
    <row r="355" spans="1:5" ht="25.5">
      <c r="A355" s="341" t="s">
        <v>64</v>
      </c>
      <c r="B355" s="30">
        <v>60</v>
      </c>
      <c r="C355" s="23"/>
      <c r="D355" s="23"/>
      <c r="E355" s="23"/>
    </row>
    <row r="356" spans="1:6" ht="25.5">
      <c r="A356" s="279" t="s">
        <v>65</v>
      </c>
      <c r="B356" s="30">
        <v>32</v>
      </c>
      <c r="C356" s="23"/>
      <c r="D356" s="23"/>
      <c r="E356" s="23"/>
      <c r="F356" s="238"/>
    </row>
    <row r="357" spans="1:5" ht="25.5">
      <c r="A357" s="279" t="s">
        <v>66</v>
      </c>
      <c r="B357" s="30">
        <v>8</v>
      </c>
      <c r="C357" s="23"/>
      <c r="D357" s="23"/>
      <c r="E357" s="23"/>
    </row>
    <row r="358" spans="1:5" ht="25.5">
      <c r="A358" s="279" t="s">
        <v>67</v>
      </c>
      <c r="B358" s="30">
        <v>86</v>
      </c>
      <c r="C358" s="23"/>
      <c r="D358" s="23"/>
      <c r="E358" s="23"/>
    </row>
    <row r="359" spans="1:5" ht="12.75">
      <c r="A359" s="348" t="s">
        <v>72</v>
      </c>
      <c r="B359" s="30"/>
      <c r="C359" s="30">
        <v>1200</v>
      </c>
      <c r="D359" s="30">
        <v>1200</v>
      </c>
      <c r="E359" s="30">
        <v>1200</v>
      </c>
    </row>
    <row r="360" spans="1:5" ht="12.75">
      <c r="A360" s="21" t="s">
        <v>161</v>
      </c>
      <c r="B360" s="42">
        <f>SUM(B343:B359)</f>
        <v>1130.5</v>
      </c>
      <c r="C360" s="42">
        <f>SUM(C343:C359)</f>
        <v>1200</v>
      </c>
      <c r="D360" s="42">
        <f>SUM(D343:D359)</f>
        <v>1200</v>
      </c>
      <c r="E360" s="42">
        <f>SUM(E343:E359)</f>
        <v>1200</v>
      </c>
    </row>
    <row r="361" spans="1:5" ht="15.75">
      <c r="A361" s="14" t="s">
        <v>160</v>
      </c>
      <c r="B361" s="41">
        <f>SUM(B341+B360)</f>
        <v>1599.5</v>
      </c>
      <c r="C361" s="41">
        <f>SUM(C341+C360)</f>
        <v>1700</v>
      </c>
      <c r="D361" s="41">
        <f>SUM(D341+D360)</f>
        <v>1700</v>
      </c>
      <c r="E361" s="41">
        <f>SUM(E341+E360)</f>
        <v>1700</v>
      </c>
    </row>
    <row r="362" spans="1:5" ht="15.75">
      <c r="A362" s="149" t="s">
        <v>301</v>
      </c>
      <c r="B362" s="334">
        <f>SUM(B318+B326+B361)</f>
        <v>57574</v>
      </c>
      <c r="C362" s="334">
        <f>SUM(C318+C326+C361)</f>
        <v>41700</v>
      </c>
      <c r="D362" s="334">
        <f>SUM(D318+D326+D361)</f>
        <v>61700</v>
      </c>
      <c r="E362" s="334">
        <f>SUM(E318+E326+E361)</f>
        <v>61700</v>
      </c>
    </row>
    <row r="363" spans="1:5" ht="13.5" thickBot="1">
      <c r="A363" s="349" t="s">
        <v>275</v>
      </c>
      <c r="B363" s="363">
        <f>B362</f>
        <v>57574</v>
      </c>
      <c r="C363" s="363">
        <f>C362</f>
        <v>41700</v>
      </c>
      <c r="D363" s="363">
        <f>D362</f>
        <v>61700</v>
      </c>
      <c r="E363" s="363">
        <f>E362</f>
        <v>61700</v>
      </c>
    </row>
    <row r="364" spans="1:5" ht="17.25" thickBot="1">
      <c r="A364" s="58" t="s">
        <v>302</v>
      </c>
      <c r="B364" s="218">
        <f>B62+B72+B91+B111+B151+B227+B259+B295+B303+B362</f>
        <v>117797</v>
      </c>
      <c r="C364" s="218">
        <f>C62+C72+C91+C111+C151+C227+C259+C295+C303+C362</f>
        <v>66585</v>
      </c>
      <c r="D364" s="218">
        <f>D62+D72+D91+D111+D151+D227+D259+D295+D303+D362</f>
        <v>67343</v>
      </c>
      <c r="E364" s="368">
        <f>E62+E72+E91+E111+E151+E227+E259+E295+E303+E362</f>
        <v>66420</v>
      </c>
    </row>
    <row r="365" spans="1:5" ht="12.75">
      <c r="A365" s="373" t="s">
        <v>272</v>
      </c>
      <c r="B365" s="374">
        <f>B73+B152+B228</f>
        <v>12710</v>
      </c>
      <c r="C365" s="374">
        <f>C73+C152+C228</f>
        <v>2175</v>
      </c>
      <c r="D365" s="374">
        <f>D73+D152+D228</f>
        <v>3087</v>
      </c>
      <c r="E365" s="375">
        <f>E73+E152+E228</f>
        <v>2724</v>
      </c>
    </row>
    <row r="366" spans="1:5" ht="12.75">
      <c r="A366" s="350"/>
      <c r="B366" s="353"/>
      <c r="C366" s="353"/>
      <c r="D366" s="353"/>
      <c r="E366" s="376"/>
    </row>
    <row r="367" spans="1:5" ht="12.75">
      <c r="A367" s="352" t="s">
        <v>273</v>
      </c>
      <c r="B367" s="361">
        <f>B63+B230+B296</f>
        <v>16861</v>
      </c>
      <c r="C367" s="361">
        <f>C63+C230+C296</f>
        <v>718</v>
      </c>
      <c r="D367" s="361">
        <f>D63+D230+D296</f>
        <v>719</v>
      </c>
      <c r="E367" s="377">
        <f>E63+E230+E296</f>
        <v>721</v>
      </c>
    </row>
    <row r="368" spans="1:5" ht="12.75">
      <c r="A368" s="352"/>
      <c r="B368" s="353"/>
      <c r="C368" s="353"/>
      <c r="D368" s="353"/>
      <c r="E368" s="376"/>
    </row>
    <row r="369" spans="1:5" ht="12.75">
      <c r="A369" s="354" t="s">
        <v>68</v>
      </c>
      <c r="B369" s="361">
        <f>B305</f>
        <v>12795</v>
      </c>
      <c r="C369" s="361">
        <f>C305</f>
        <v>20356</v>
      </c>
      <c r="D369" s="361">
        <f>D305</f>
        <v>0</v>
      </c>
      <c r="E369" s="377">
        <f>E305</f>
        <v>0</v>
      </c>
    </row>
    <row r="370" spans="1:5" ht="12.75">
      <c r="A370" s="355" t="s">
        <v>274</v>
      </c>
      <c r="B370" s="351"/>
      <c r="C370" s="351"/>
      <c r="D370" s="351"/>
      <c r="E370" s="378"/>
    </row>
    <row r="371" spans="1:5" ht="12.75">
      <c r="A371" s="153" t="s">
        <v>275</v>
      </c>
      <c r="B371" s="362">
        <f>B65+B92+B112+B156+B232+B260+B298+B363</f>
        <v>75431</v>
      </c>
      <c r="C371" s="362">
        <f>C65+C92+C112+C156+C232+C260+C298+C363</f>
        <v>43336</v>
      </c>
      <c r="D371" s="362">
        <f>D65+D92+D112+D156+D232+D260+D298+D363</f>
        <v>63537</v>
      </c>
      <c r="E371" s="377">
        <f>E65+E92+E112+E156+E232+E260+E298+E363</f>
        <v>62975</v>
      </c>
    </row>
    <row r="372" spans="1:5" ht="13.5" thickBot="1">
      <c r="A372" s="150"/>
      <c r="B372" s="339"/>
      <c r="C372" s="379"/>
      <c r="D372" s="339"/>
      <c r="E372" s="380"/>
    </row>
    <row r="373" spans="2:5" ht="12.75">
      <c r="B373" s="8"/>
      <c r="C373" s="8"/>
      <c r="D373" s="8"/>
      <c r="E373" s="8"/>
    </row>
    <row r="374" spans="2:5" ht="12.75">
      <c r="B374" s="8"/>
      <c r="C374" s="8"/>
      <c r="D374" s="8"/>
      <c r="E374" s="8"/>
    </row>
    <row r="375" spans="2:5" ht="12.75">
      <c r="B375" s="8"/>
      <c r="C375" s="8"/>
      <c r="D375" s="8"/>
      <c r="E375" s="8"/>
    </row>
    <row r="376" spans="2:5" ht="12.75">
      <c r="B376" s="8"/>
      <c r="C376" s="8"/>
      <c r="D376" s="8"/>
      <c r="E376" s="8"/>
    </row>
    <row r="377" spans="1:5" ht="15.75" customHeight="1">
      <c r="A377" s="364" t="s">
        <v>376</v>
      </c>
      <c r="B377" s="365"/>
      <c r="C377" s="365"/>
      <c r="D377" s="569" t="s">
        <v>379</v>
      </c>
      <c r="E377" s="569"/>
    </row>
    <row r="378" spans="1:5" ht="16.5" customHeight="1">
      <c r="A378" s="364" t="s">
        <v>377</v>
      </c>
      <c r="B378" s="365"/>
      <c r="C378" s="365"/>
      <c r="D378" s="570" t="s">
        <v>380</v>
      </c>
      <c r="E378" s="570"/>
    </row>
    <row r="379" spans="1:5" ht="18.75">
      <c r="A379" s="366" t="s">
        <v>378</v>
      </c>
      <c r="B379" s="365"/>
      <c r="C379" s="365"/>
      <c r="D379" s="570" t="s">
        <v>381</v>
      </c>
      <c r="E379" s="570"/>
    </row>
    <row r="380" spans="2:3" ht="15.75" customHeight="1">
      <c r="B380" s="8"/>
      <c r="C380" s="8"/>
    </row>
    <row r="381" spans="2:5" ht="12.75">
      <c r="B381" s="8"/>
      <c r="C381" s="8"/>
      <c r="D381" s="8"/>
      <c r="E381" s="8"/>
    </row>
    <row r="382" spans="2:5" ht="15.75">
      <c r="B382" s="8"/>
      <c r="C382" s="8"/>
      <c r="D382" s="571" t="s">
        <v>383</v>
      </c>
      <c r="E382" s="571"/>
    </row>
    <row r="383" spans="2:5" ht="15.75">
      <c r="B383" s="8"/>
      <c r="C383" s="8"/>
      <c r="D383" s="367" t="s">
        <v>382</v>
      </c>
      <c r="E383" s="367"/>
    </row>
    <row r="384" spans="2:5" ht="15.75">
      <c r="B384" s="8"/>
      <c r="C384" s="8"/>
      <c r="D384" s="367" t="s">
        <v>384</v>
      </c>
      <c r="E384" s="367"/>
    </row>
    <row r="385" spans="2:5" ht="12.75">
      <c r="B385" s="8"/>
      <c r="C385" s="8"/>
      <c r="D385" s="8"/>
      <c r="E385" s="8"/>
    </row>
    <row r="386" spans="2:5" ht="12.75">
      <c r="B386" s="8"/>
      <c r="C386" s="8"/>
      <c r="D386" s="8"/>
      <c r="E386" s="8"/>
    </row>
    <row r="387" spans="2:5" ht="12.75">
      <c r="B387" s="8"/>
      <c r="C387" s="8"/>
      <c r="D387" s="8"/>
      <c r="E387" s="8"/>
    </row>
    <row r="388" spans="2:5" ht="12.75">
      <c r="B388" s="8"/>
      <c r="C388" s="8"/>
      <c r="D388" s="8"/>
      <c r="E388" s="8"/>
    </row>
    <row r="389" spans="2:5" ht="12.75">
      <c r="B389" s="8"/>
      <c r="C389" s="8"/>
      <c r="D389" s="8"/>
      <c r="E389" s="8"/>
    </row>
    <row r="390" spans="2:5" ht="12.75">
      <c r="B390" s="8"/>
      <c r="C390" s="8"/>
      <c r="D390" s="8"/>
      <c r="E390" s="8"/>
    </row>
    <row r="391" spans="2:5" ht="12.75">
      <c r="B391" s="8"/>
      <c r="C391" s="8"/>
      <c r="D391" s="8"/>
      <c r="E391" s="8"/>
    </row>
    <row r="392" spans="2:5" ht="12.75">
      <c r="B392" s="8"/>
      <c r="C392" s="8"/>
      <c r="D392" s="8"/>
      <c r="E392" s="8"/>
    </row>
    <row r="393" spans="2:5" ht="12.75">
      <c r="B393" s="8"/>
      <c r="C393" s="8"/>
      <c r="D393" s="8"/>
      <c r="E393" s="8"/>
    </row>
    <row r="394" spans="2:5" ht="12.75">
      <c r="B394" s="8"/>
      <c r="C394" s="8"/>
      <c r="D394" s="8"/>
      <c r="E394" s="8"/>
    </row>
    <row r="395" spans="2:5" ht="12.75">
      <c r="B395" s="8"/>
      <c r="C395" s="8"/>
      <c r="D395" s="8"/>
      <c r="E395" s="8"/>
    </row>
    <row r="396" spans="2:5" ht="12.75">
      <c r="B396" s="8"/>
      <c r="C396" s="8"/>
      <c r="D396" s="8"/>
      <c r="E396" s="8"/>
    </row>
    <row r="397" spans="2:5" ht="12.75">
      <c r="B397" s="8"/>
      <c r="C397" s="8"/>
      <c r="D397" s="8"/>
      <c r="E397" s="8"/>
    </row>
    <row r="398" spans="2:5" ht="12.75">
      <c r="B398" s="8"/>
      <c r="C398" s="8"/>
      <c r="D398" s="8"/>
      <c r="E398" s="8"/>
    </row>
    <row r="399" spans="2:5" ht="12.75">
      <c r="B399" s="8"/>
      <c r="C399" s="8"/>
      <c r="D399" s="8"/>
      <c r="E399" s="8"/>
    </row>
    <row r="400" spans="2:5" ht="12.75">
      <c r="B400" s="8"/>
      <c r="C400" s="8"/>
      <c r="D400" s="8"/>
      <c r="E400" s="8"/>
    </row>
    <row r="401" spans="2:5" ht="12.75">
      <c r="B401" s="8"/>
      <c r="C401" s="8"/>
      <c r="D401" s="8"/>
      <c r="E401" s="8"/>
    </row>
    <row r="402" spans="2:5" ht="12.75">
      <c r="B402" s="8"/>
      <c r="C402" s="8"/>
      <c r="D402" s="8"/>
      <c r="E402" s="8"/>
    </row>
    <row r="403" spans="2:5" ht="12.75">
      <c r="B403" s="8"/>
      <c r="C403" s="8"/>
      <c r="D403" s="8"/>
      <c r="E403" s="8"/>
    </row>
    <row r="404" spans="2:5" ht="12.75">
      <c r="B404" s="8"/>
      <c r="C404" s="8"/>
      <c r="D404" s="8"/>
      <c r="E404" s="8"/>
    </row>
    <row r="405" spans="2:5" ht="12.75">
      <c r="B405" s="8"/>
      <c r="C405" s="8"/>
      <c r="D405" s="8"/>
      <c r="E405" s="8"/>
    </row>
    <row r="406" spans="2:5" ht="12.75">
      <c r="B406" s="8"/>
      <c r="C406" s="8"/>
      <c r="D406" s="8"/>
      <c r="E406" s="8"/>
    </row>
    <row r="407" spans="2:5" ht="12.75">
      <c r="B407" s="8"/>
      <c r="C407" s="8"/>
      <c r="D407" s="8"/>
      <c r="E407" s="8"/>
    </row>
    <row r="408" spans="2:5" ht="12.75">
      <c r="B408" s="8"/>
      <c r="C408" s="8"/>
      <c r="D408" s="8"/>
      <c r="E408" s="8"/>
    </row>
    <row r="409" spans="2:5" ht="12.75">
      <c r="B409" s="8"/>
      <c r="C409" s="8"/>
      <c r="D409" s="8"/>
      <c r="E409" s="8"/>
    </row>
    <row r="410" spans="2:5" ht="12.75">
      <c r="B410" s="8"/>
      <c r="C410" s="8"/>
      <c r="D410" s="8"/>
      <c r="E410" s="8"/>
    </row>
    <row r="411" spans="2:5" ht="12.75">
      <c r="B411" s="8"/>
      <c r="C411" s="8"/>
      <c r="D411" s="8"/>
      <c r="E411" s="8"/>
    </row>
    <row r="412" spans="2:5" ht="12.75">
      <c r="B412" s="8"/>
      <c r="C412" s="8"/>
      <c r="D412" s="8"/>
      <c r="E412" s="8"/>
    </row>
    <row r="413" spans="2:5" ht="12.75">
      <c r="B413" s="8"/>
      <c r="C413" s="8"/>
      <c r="D413" s="8"/>
      <c r="E413" s="8"/>
    </row>
    <row r="414" spans="2:5" ht="12.75">
      <c r="B414" s="8"/>
      <c r="C414" s="8"/>
      <c r="D414" s="8"/>
      <c r="E414" s="8"/>
    </row>
    <row r="415" spans="2:5" ht="12.75">
      <c r="B415" s="8"/>
      <c r="C415" s="8"/>
      <c r="D415" s="8"/>
      <c r="E415" s="8"/>
    </row>
    <row r="416" spans="2:5" ht="12.75">
      <c r="B416" s="8"/>
      <c r="C416" s="8"/>
      <c r="D416" s="8"/>
      <c r="E416" s="8"/>
    </row>
    <row r="417" spans="2:5" ht="12.75">
      <c r="B417" s="8"/>
      <c r="C417" s="8"/>
      <c r="D417" s="8"/>
      <c r="E417" s="8"/>
    </row>
    <row r="418" spans="2:5" ht="12.75">
      <c r="B418" s="8"/>
      <c r="C418" s="8"/>
      <c r="D418" s="8"/>
      <c r="E418" s="8"/>
    </row>
    <row r="419" spans="2:5" ht="12.75">
      <c r="B419" s="8"/>
      <c r="C419" s="8"/>
      <c r="D419" s="8"/>
      <c r="E419" s="8"/>
    </row>
    <row r="420" spans="2:5" ht="12.75">
      <c r="B420" s="8"/>
      <c r="C420" s="8"/>
      <c r="D420" s="8"/>
      <c r="E420" s="8"/>
    </row>
    <row r="421" spans="2:5" ht="12.75">
      <c r="B421" s="8"/>
      <c r="C421" s="8"/>
      <c r="D421" s="8"/>
      <c r="E421" s="8"/>
    </row>
    <row r="422" spans="2:5" ht="12.75">
      <c r="B422" s="8"/>
      <c r="C422" s="8"/>
      <c r="D422" s="8"/>
      <c r="E422" s="8"/>
    </row>
    <row r="423" spans="2:5" ht="12.75">
      <c r="B423" s="8"/>
      <c r="C423" s="8"/>
      <c r="D423" s="8"/>
      <c r="E423" s="8"/>
    </row>
    <row r="424" spans="2:5" ht="12.75">
      <c r="B424" s="8"/>
      <c r="C424" s="8"/>
      <c r="D424" s="8"/>
      <c r="E424" s="8"/>
    </row>
    <row r="425" spans="2:5" ht="12.75">
      <c r="B425" s="8"/>
      <c r="C425" s="8"/>
      <c r="D425" s="8"/>
      <c r="E425" s="8"/>
    </row>
    <row r="426" spans="2:5" ht="12.75">
      <c r="B426" s="8"/>
      <c r="C426" s="8"/>
      <c r="D426" s="8"/>
      <c r="E426" s="8"/>
    </row>
    <row r="427" spans="2:5" ht="12.75">
      <c r="B427" s="8"/>
      <c r="C427" s="8"/>
      <c r="D427" s="8"/>
      <c r="E427" s="8"/>
    </row>
    <row r="428" spans="2:5" ht="12.75">
      <c r="B428" s="8"/>
      <c r="C428" s="8"/>
      <c r="D428" s="8"/>
      <c r="E428" s="8"/>
    </row>
    <row r="429" spans="2:5" ht="12.75">
      <c r="B429" s="8"/>
      <c r="C429" s="8"/>
      <c r="D429" s="8"/>
      <c r="E429" s="8"/>
    </row>
    <row r="430" spans="2:5" ht="12.75">
      <c r="B430" s="8"/>
      <c r="C430" s="8"/>
      <c r="D430" s="8"/>
      <c r="E430" s="8"/>
    </row>
    <row r="431" spans="2:5" ht="12.75">
      <c r="B431" s="8"/>
      <c r="C431" s="8"/>
      <c r="D431" s="8"/>
      <c r="E431" s="8"/>
    </row>
    <row r="432" spans="2:5" ht="12.75">
      <c r="B432" s="8"/>
      <c r="C432" s="8"/>
      <c r="D432" s="8"/>
      <c r="E432" s="8"/>
    </row>
    <row r="433" spans="2:5" ht="12.75">
      <c r="B433" s="8"/>
      <c r="C433" s="8"/>
      <c r="D433" s="8"/>
      <c r="E433" s="8"/>
    </row>
    <row r="434" spans="2:5" ht="12.75">
      <c r="B434" s="8"/>
      <c r="C434" s="8"/>
      <c r="D434" s="8"/>
      <c r="E434" s="8"/>
    </row>
    <row r="435" spans="2:5" ht="12.75">
      <c r="B435" s="8"/>
      <c r="C435" s="8"/>
      <c r="D435" s="8"/>
      <c r="E435" s="8"/>
    </row>
    <row r="436" spans="2:5" ht="12.75">
      <c r="B436" s="8"/>
      <c r="C436" s="8"/>
      <c r="D436" s="8"/>
      <c r="E436" s="8"/>
    </row>
    <row r="437" spans="2:5" ht="12.75">
      <c r="B437" s="8"/>
      <c r="C437" s="8"/>
      <c r="D437" s="8"/>
      <c r="E437" s="8"/>
    </row>
    <row r="438" spans="2:5" ht="12.75">
      <c r="B438" s="8"/>
      <c r="C438" s="8"/>
      <c r="D438" s="8"/>
      <c r="E438" s="8"/>
    </row>
    <row r="439" spans="2:5" ht="12.75">
      <c r="B439" s="8"/>
      <c r="C439" s="8"/>
      <c r="D439" s="8"/>
      <c r="E439" s="8"/>
    </row>
    <row r="440" spans="2:5" ht="12.75">
      <c r="B440" s="8"/>
      <c r="C440" s="8"/>
      <c r="D440" s="8"/>
      <c r="E440" s="8"/>
    </row>
    <row r="441" spans="2:5" ht="12.75">
      <c r="B441" s="8"/>
      <c r="C441" s="8"/>
      <c r="D441" s="8"/>
      <c r="E441" s="8"/>
    </row>
    <row r="442" spans="2:5" ht="12.75">
      <c r="B442" s="8"/>
      <c r="C442" s="8"/>
      <c r="D442" s="8"/>
      <c r="E442" s="8"/>
    </row>
    <row r="443" spans="2:5" ht="12.75">
      <c r="B443" s="8"/>
      <c r="C443" s="8"/>
      <c r="D443" s="8"/>
      <c r="E443" s="8"/>
    </row>
    <row r="444" spans="2:5" ht="12.75">
      <c r="B444" s="8"/>
      <c r="C444" s="8"/>
      <c r="D444" s="8"/>
      <c r="E444" s="8"/>
    </row>
    <row r="445" spans="2:5" ht="12.75">
      <c r="B445" s="8"/>
      <c r="C445" s="8"/>
      <c r="D445" s="8"/>
      <c r="E445" s="8"/>
    </row>
    <row r="446" spans="2:5" ht="12.75">
      <c r="B446" s="8"/>
      <c r="C446" s="8"/>
      <c r="D446" s="8"/>
      <c r="E446" s="8"/>
    </row>
    <row r="447" spans="2:5" ht="12.75">
      <c r="B447" s="8"/>
      <c r="C447" s="8"/>
      <c r="D447" s="8"/>
      <c r="E447" s="8"/>
    </row>
    <row r="448" spans="2:5" ht="12.75">
      <c r="B448" s="8"/>
      <c r="C448" s="8"/>
      <c r="D448" s="8"/>
      <c r="E448" s="8"/>
    </row>
    <row r="449" spans="2:5" ht="12.75">
      <c r="B449" s="8"/>
      <c r="C449" s="8"/>
      <c r="D449" s="8"/>
      <c r="E449" s="8"/>
    </row>
    <row r="450" spans="2:5" ht="12.75">
      <c r="B450" s="8"/>
      <c r="C450" s="8"/>
      <c r="D450" s="8"/>
      <c r="E450" s="8"/>
    </row>
    <row r="451" spans="2:5" ht="12.75">
      <c r="B451" s="8"/>
      <c r="C451" s="8"/>
      <c r="D451" s="8"/>
      <c r="E451" s="8"/>
    </row>
    <row r="452" spans="2:5" ht="12.75">
      <c r="B452" s="8"/>
      <c r="C452" s="8"/>
      <c r="D452" s="8"/>
      <c r="E452" s="8"/>
    </row>
    <row r="453" spans="2:5" ht="12.75">
      <c r="B453" s="8"/>
      <c r="C453" s="8"/>
      <c r="D453" s="8"/>
      <c r="E453" s="8"/>
    </row>
    <row r="454" spans="2:5" ht="12.75">
      <c r="B454" s="8"/>
      <c r="C454" s="8"/>
      <c r="D454" s="8"/>
      <c r="E454" s="8"/>
    </row>
    <row r="455" spans="2:5" ht="12.75">
      <c r="B455" s="8"/>
      <c r="C455" s="8"/>
      <c r="D455" s="8"/>
      <c r="E455" s="8"/>
    </row>
    <row r="456" spans="2:5" ht="12.75">
      <c r="B456" s="8"/>
      <c r="C456" s="8"/>
      <c r="D456" s="8"/>
      <c r="E456" s="8"/>
    </row>
    <row r="457" spans="2:5" ht="12.75">
      <c r="B457" s="8"/>
      <c r="C457" s="8"/>
      <c r="D457" s="8"/>
      <c r="E457" s="8"/>
    </row>
    <row r="458" spans="2:5" ht="12.75">
      <c r="B458" s="8"/>
      <c r="C458" s="8"/>
      <c r="D458" s="8"/>
      <c r="E458" s="8"/>
    </row>
    <row r="459" spans="2:5" ht="12.75">
      <c r="B459" s="8"/>
      <c r="C459" s="8"/>
      <c r="D459" s="8"/>
      <c r="E459" s="8"/>
    </row>
    <row r="460" spans="2:5" ht="12.75">
      <c r="B460" s="8"/>
      <c r="C460" s="8"/>
      <c r="D460" s="8"/>
      <c r="E460" s="8"/>
    </row>
    <row r="461" spans="2:5" ht="12.75">
      <c r="B461" s="8"/>
      <c r="C461" s="8"/>
      <c r="D461" s="8"/>
      <c r="E461" s="8"/>
    </row>
    <row r="462" spans="2:5" ht="12.75">
      <c r="B462" s="8"/>
      <c r="C462" s="8"/>
      <c r="D462" s="8"/>
      <c r="E462" s="8"/>
    </row>
    <row r="463" spans="2:5" ht="12.75">
      <c r="B463" s="8"/>
      <c r="C463" s="8"/>
      <c r="D463" s="8"/>
      <c r="E463" s="8"/>
    </row>
    <row r="464" spans="2:5" ht="12.75">
      <c r="B464" s="8"/>
      <c r="C464" s="8"/>
      <c r="D464" s="8"/>
      <c r="E464" s="8"/>
    </row>
    <row r="465" spans="2:5" ht="12.75">
      <c r="B465" s="8"/>
      <c r="C465" s="8"/>
      <c r="D465" s="8"/>
      <c r="E465" s="8"/>
    </row>
    <row r="466" spans="2:5" ht="12.75">
      <c r="B466" s="8"/>
      <c r="C466" s="8"/>
      <c r="D466" s="8"/>
      <c r="E466" s="8"/>
    </row>
    <row r="467" spans="2:5" ht="12.75">
      <c r="B467" s="8"/>
      <c r="C467" s="8"/>
      <c r="D467" s="8"/>
      <c r="E467" s="8"/>
    </row>
    <row r="468" spans="2:5" ht="12.75">
      <c r="B468" s="8"/>
      <c r="C468" s="8"/>
      <c r="D468" s="8"/>
      <c r="E468" s="8"/>
    </row>
    <row r="469" spans="2:5" ht="12.75">
      <c r="B469" s="8"/>
      <c r="C469" s="8"/>
      <c r="D469" s="8"/>
      <c r="E469" s="8"/>
    </row>
    <row r="470" spans="2:5" ht="12.75">
      <c r="B470" s="8"/>
      <c r="C470" s="8"/>
      <c r="D470" s="8"/>
      <c r="E470" s="8"/>
    </row>
    <row r="471" spans="2:5" ht="12.75">
      <c r="B471" s="8"/>
      <c r="C471" s="8"/>
      <c r="D471" s="8"/>
      <c r="E471" s="8"/>
    </row>
    <row r="472" spans="2:5" ht="12.75">
      <c r="B472" s="8"/>
      <c r="C472" s="8"/>
      <c r="D472" s="8"/>
      <c r="E472" s="8"/>
    </row>
    <row r="473" spans="2:5" ht="12.75">
      <c r="B473" s="8"/>
      <c r="C473" s="8"/>
      <c r="D473" s="8"/>
      <c r="E473" s="8"/>
    </row>
  </sheetData>
  <sheetProtection/>
  <mergeCells count="62">
    <mergeCell ref="D377:E377"/>
    <mergeCell ref="D378:E378"/>
    <mergeCell ref="D379:E379"/>
    <mergeCell ref="D382:E382"/>
    <mergeCell ref="A267:E267"/>
    <mergeCell ref="A289:E289"/>
    <mergeCell ref="A300:E300"/>
    <mergeCell ref="A233:E233"/>
    <mergeCell ref="A241:E241"/>
    <mergeCell ref="A242:E242"/>
    <mergeCell ref="A327:E327"/>
    <mergeCell ref="A328:E328"/>
    <mergeCell ref="A342:E342"/>
    <mergeCell ref="A261:E261"/>
    <mergeCell ref="A266:E266"/>
    <mergeCell ref="A262:E262"/>
    <mergeCell ref="A319:E319"/>
    <mergeCell ref="A308:E308"/>
    <mergeCell ref="A307:E307"/>
    <mergeCell ref="A301:E301"/>
    <mergeCell ref="A158:E158"/>
    <mergeCell ref="A75:E75"/>
    <mergeCell ref="A246:E246"/>
    <mergeCell ref="A113:E113"/>
    <mergeCell ref="A76:E76"/>
    <mergeCell ref="A157:E157"/>
    <mergeCell ref="A161:E161"/>
    <mergeCell ref="A209:E209"/>
    <mergeCell ref="A212:E212"/>
    <mergeCell ref="A221:E221"/>
    <mergeCell ref="A3:E3"/>
    <mergeCell ref="A4:E4"/>
    <mergeCell ref="A6:A10"/>
    <mergeCell ref="C6:C10"/>
    <mergeCell ref="D6:D10"/>
    <mergeCell ref="E6:E10"/>
    <mergeCell ref="B6:B10"/>
    <mergeCell ref="A83:E83"/>
    <mergeCell ref="A114:E114"/>
    <mergeCell ref="A16:E16"/>
    <mergeCell ref="A77:E77"/>
    <mergeCell ref="A68:E68"/>
    <mergeCell ref="A67:E67"/>
    <mergeCell ref="A66:E66"/>
    <mergeCell ref="A106:E106"/>
    <mergeCell ref="A107:E107"/>
    <mergeCell ref="A162:E162"/>
    <mergeCell ref="A86:E86"/>
    <mergeCell ref="A147:E147"/>
    <mergeCell ref="A93:E93"/>
    <mergeCell ref="A95:E95"/>
    <mergeCell ref="A96:E96"/>
    <mergeCell ref="A128:E128"/>
    <mergeCell ref="A144:E144"/>
    <mergeCell ref="A129:E129"/>
    <mergeCell ref="A133:E133"/>
    <mergeCell ref="A12:E12"/>
    <mergeCell ref="A40:E40"/>
    <mergeCell ref="A46:E46"/>
    <mergeCell ref="A51:E51"/>
    <mergeCell ref="A13:E13"/>
    <mergeCell ref="A14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88" r:id="rId1"/>
  <rowBreaks count="2" manualBreakCount="2">
    <brk id="353" max="5" man="1"/>
    <brk id="38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4"/>
  <sheetViews>
    <sheetView view="pageBreakPreview" zoomScaleSheetLayoutView="100" zoomScalePageLayoutView="0" workbookViewId="0" topLeftCell="A2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B2" s="9"/>
      <c r="D2" s="8"/>
      <c r="E2" s="10"/>
    </row>
    <row r="3" spans="1:5" ht="12.75">
      <c r="A3" s="465" t="s">
        <v>288</v>
      </c>
      <c r="B3" s="465"/>
      <c r="C3" s="465"/>
      <c r="D3" s="465"/>
      <c r="E3" s="465"/>
    </row>
    <row r="4" spans="1:5" ht="12.75">
      <c r="A4" s="465" t="s">
        <v>75</v>
      </c>
      <c r="B4" s="465"/>
      <c r="C4" s="465"/>
      <c r="D4" s="465"/>
      <c r="E4" s="465"/>
    </row>
    <row r="5" spans="1:5" ht="13.5" thickBot="1">
      <c r="A5" s="20" t="s">
        <v>371</v>
      </c>
      <c r="B5" s="7"/>
      <c r="C5" s="7"/>
      <c r="D5" s="7"/>
      <c r="E5" s="7" t="s">
        <v>163</v>
      </c>
    </row>
    <row r="6" spans="1:5" ht="18" customHeight="1">
      <c r="A6" s="546" t="s">
        <v>152</v>
      </c>
      <c r="B6" s="566" t="s">
        <v>76</v>
      </c>
      <c r="C6" s="549" t="s">
        <v>149</v>
      </c>
      <c r="D6" s="552" t="s">
        <v>77</v>
      </c>
      <c r="E6" s="554" t="s">
        <v>78</v>
      </c>
    </row>
    <row r="7" spans="1:5" ht="56.25" customHeight="1">
      <c r="A7" s="547"/>
      <c r="B7" s="567"/>
      <c r="C7" s="550"/>
      <c r="D7" s="479"/>
      <c r="E7" s="555"/>
    </row>
    <row r="8" spans="1:5" ht="12.75" customHeight="1">
      <c r="A8" s="547"/>
      <c r="B8" s="567"/>
      <c r="C8" s="550"/>
      <c r="D8" s="479"/>
      <c r="E8" s="555"/>
    </row>
    <row r="9" spans="1:5" ht="12.75">
      <c r="A9" s="547"/>
      <c r="B9" s="567"/>
      <c r="C9" s="550"/>
      <c r="D9" s="479"/>
      <c r="E9" s="555"/>
    </row>
    <row r="10" spans="1:5" ht="9.75" customHeight="1" thickBot="1">
      <c r="A10" s="548"/>
      <c r="B10" s="568"/>
      <c r="C10" s="551"/>
      <c r="D10" s="553"/>
      <c r="E10" s="556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ht="18.75" thickBot="1">
      <c r="A12" s="514" t="s">
        <v>278</v>
      </c>
      <c r="B12" s="515"/>
      <c r="C12" s="515"/>
      <c r="D12" s="515"/>
      <c r="E12" s="516"/>
    </row>
    <row r="13" spans="1:5" ht="12.75">
      <c r="A13" s="527" t="s">
        <v>151</v>
      </c>
      <c r="B13" s="501"/>
      <c r="C13" s="501"/>
      <c r="D13" s="501"/>
      <c r="E13" s="528"/>
    </row>
    <row r="14" spans="1:5" ht="12.75">
      <c r="A14" s="519" t="s">
        <v>144</v>
      </c>
      <c r="B14" s="470"/>
      <c r="C14" s="470"/>
      <c r="D14" s="470"/>
      <c r="E14" s="520"/>
    </row>
    <row r="15" spans="1:5" ht="25.5">
      <c r="A15" s="280" t="s">
        <v>303</v>
      </c>
      <c r="B15" s="29">
        <v>10</v>
      </c>
      <c r="C15" s="160">
        <v>0</v>
      </c>
      <c r="D15" s="160">
        <v>0</v>
      </c>
      <c r="E15" s="198">
        <v>0</v>
      </c>
    </row>
    <row r="16" spans="1:5" ht="12.75">
      <c r="A16" s="130" t="s">
        <v>157</v>
      </c>
      <c r="B16" s="42">
        <f>SUM(B15)</f>
        <v>10</v>
      </c>
      <c r="C16" s="42">
        <f>SUM(C15)</f>
        <v>0</v>
      </c>
      <c r="D16" s="42">
        <f>SUM(D15)</f>
        <v>0</v>
      </c>
      <c r="E16" s="126">
        <f>SUM(E15)</f>
        <v>0</v>
      </c>
    </row>
    <row r="17" spans="1:5" ht="16.5" thickBot="1">
      <c r="A17" s="134" t="s">
        <v>160</v>
      </c>
      <c r="B17" s="57">
        <f>SUM(B16)</f>
        <v>10</v>
      </c>
      <c r="C17" s="57">
        <f aca="true" t="shared" si="0" ref="C17:E19">SUM(C16)</f>
        <v>0</v>
      </c>
      <c r="D17" s="57">
        <f t="shared" si="0"/>
        <v>0</v>
      </c>
      <c r="E17" s="135">
        <f t="shared" si="0"/>
        <v>0</v>
      </c>
    </row>
    <row r="18" spans="1:5" ht="17.25" thickBot="1">
      <c r="A18" s="175" t="s">
        <v>294</v>
      </c>
      <c r="B18" s="176">
        <f>SUM(B17)</f>
        <v>10</v>
      </c>
      <c r="C18" s="176">
        <f t="shared" si="0"/>
        <v>0</v>
      </c>
      <c r="D18" s="176">
        <f t="shared" si="0"/>
        <v>0</v>
      </c>
      <c r="E18" s="177">
        <f t="shared" si="0"/>
        <v>0</v>
      </c>
    </row>
    <row r="19" spans="1:5" ht="12.75">
      <c r="A19" s="181" t="s">
        <v>272</v>
      </c>
      <c r="B19" s="182">
        <f>SUM(B18)</f>
        <v>10</v>
      </c>
      <c r="C19" s="182">
        <f t="shared" si="0"/>
        <v>0</v>
      </c>
      <c r="D19" s="182">
        <f t="shared" si="0"/>
        <v>0</v>
      </c>
      <c r="E19" s="204">
        <f t="shared" si="0"/>
        <v>0</v>
      </c>
    </row>
    <row r="20" spans="1:5" ht="4.5" customHeight="1" thickBot="1">
      <c r="A20" s="150"/>
      <c r="B20" s="183"/>
      <c r="C20" s="180"/>
      <c r="D20" s="184"/>
      <c r="E20" s="185"/>
    </row>
    <row r="21" spans="2:5" ht="12.75">
      <c r="B21" s="8"/>
      <c r="C21" s="8"/>
      <c r="D21" s="8"/>
      <c r="E21" s="8"/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2:5" ht="12.75">
      <c r="B24" s="8"/>
      <c r="C24" s="8"/>
      <c r="D24" s="8"/>
      <c r="E24" s="8"/>
    </row>
    <row r="25" spans="1:5" ht="18.75">
      <c r="A25" s="364" t="s">
        <v>376</v>
      </c>
      <c r="B25" s="365"/>
      <c r="C25" s="365"/>
      <c r="D25" s="569" t="s">
        <v>379</v>
      </c>
      <c r="E25" s="569"/>
    </row>
    <row r="26" spans="1:5" ht="18.75">
      <c r="A26" s="364" t="s">
        <v>377</v>
      </c>
      <c r="B26" s="365"/>
      <c r="C26" s="365"/>
      <c r="D26" s="570" t="s">
        <v>380</v>
      </c>
      <c r="E26" s="570"/>
    </row>
    <row r="27" spans="1:5" ht="18.75">
      <c r="A27" s="366" t="s">
        <v>378</v>
      </c>
      <c r="B27" s="365"/>
      <c r="C27" s="365"/>
      <c r="D27" s="570" t="s">
        <v>381</v>
      </c>
      <c r="E27" s="570"/>
    </row>
    <row r="28" spans="2:3" ht="12.75">
      <c r="B28" s="8"/>
      <c r="C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5.75">
      <c r="B33" s="8"/>
      <c r="C33" s="8"/>
      <c r="D33" s="571" t="s">
        <v>385</v>
      </c>
      <c r="E33" s="571"/>
    </row>
    <row r="34" spans="2:5" ht="15.75">
      <c r="B34" s="8"/>
      <c r="C34" s="8"/>
      <c r="D34" s="367" t="s">
        <v>382</v>
      </c>
      <c r="E34" s="367"/>
    </row>
    <row r="35" spans="2:5" ht="15.75">
      <c r="B35" s="8"/>
      <c r="C35" s="8"/>
      <c r="D35" s="367" t="s">
        <v>384</v>
      </c>
      <c r="E35" s="367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5"/>
  <sheetViews>
    <sheetView view="pageBreakPreview" zoomScaleSheetLayoutView="100" zoomScalePageLayoutView="0" workbookViewId="0" topLeftCell="A45">
      <selection activeCell="A5" sqref="A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B2" s="9"/>
      <c r="D2" s="8"/>
      <c r="E2" s="10"/>
    </row>
    <row r="3" spans="1:5" ht="12.75">
      <c r="A3" s="465" t="s">
        <v>288</v>
      </c>
      <c r="B3" s="465"/>
      <c r="C3" s="465"/>
      <c r="D3" s="465"/>
      <c r="E3" s="465"/>
    </row>
    <row r="4" spans="1:5" ht="12.75">
      <c r="A4" s="465" t="s">
        <v>75</v>
      </c>
      <c r="B4" s="465"/>
      <c r="C4" s="465"/>
      <c r="D4" s="465"/>
      <c r="E4" s="465"/>
    </row>
    <row r="5" spans="1:5" ht="12.75">
      <c r="A5" s="7"/>
      <c r="B5" s="7"/>
      <c r="C5" s="7"/>
      <c r="D5" s="7"/>
      <c r="E5" s="7"/>
    </row>
    <row r="6" spans="1:5" ht="13.5" thickBot="1">
      <c r="A6" s="20" t="s">
        <v>372</v>
      </c>
      <c r="B6" s="7"/>
      <c r="C6" s="7"/>
      <c r="D6" s="7"/>
      <c r="E6" s="7" t="s">
        <v>163</v>
      </c>
    </row>
    <row r="7" spans="1:5" ht="18" customHeight="1">
      <c r="A7" s="546" t="s">
        <v>152</v>
      </c>
      <c r="B7" s="566" t="s">
        <v>76</v>
      </c>
      <c r="C7" s="549" t="s">
        <v>149</v>
      </c>
      <c r="D7" s="552" t="s">
        <v>77</v>
      </c>
      <c r="E7" s="554" t="s">
        <v>78</v>
      </c>
    </row>
    <row r="8" spans="1:5" ht="56.25" customHeight="1">
      <c r="A8" s="547"/>
      <c r="B8" s="567"/>
      <c r="C8" s="550"/>
      <c r="D8" s="479"/>
      <c r="E8" s="555"/>
    </row>
    <row r="9" spans="1:5" ht="12.75" customHeight="1">
      <c r="A9" s="547"/>
      <c r="B9" s="567"/>
      <c r="C9" s="550"/>
      <c r="D9" s="479"/>
      <c r="E9" s="555"/>
    </row>
    <row r="10" spans="1:5" ht="12.75">
      <c r="A10" s="547"/>
      <c r="B10" s="567"/>
      <c r="C10" s="550"/>
      <c r="D10" s="479"/>
      <c r="E10" s="555"/>
    </row>
    <row r="11" spans="1:5" ht="9.75" customHeight="1" thickBot="1">
      <c r="A11" s="548"/>
      <c r="B11" s="568"/>
      <c r="C11" s="551"/>
      <c r="D11" s="553"/>
      <c r="E11" s="556"/>
    </row>
    <row r="12" spans="1:5" s="1" customFormat="1" ht="13.5" thickBot="1">
      <c r="A12" s="158">
        <v>0</v>
      </c>
      <c r="B12" s="151">
        <v>1</v>
      </c>
      <c r="C12" s="151">
        <v>2</v>
      </c>
      <c r="D12" s="151">
        <v>3</v>
      </c>
      <c r="E12" s="157">
        <v>4</v>
      </c>
    </row>
    <row r="13" spans="1:5" ht="20.25" customHeight="1" thickBot="1">
      <c r="A13" s="514" t="s">
        <v>217</v>
      </c>
      <c r="B13" s="515"/>
      <c r="C13" s="515"/>
      <c r="D13" s="515"/>
      <c r="E13" s="516"/>
    </row>
    <row r="14" spans="1:6" ht="12.75">
      <c r="A14" s="544" t="s">
        <v>151</v>
      </c>
      <c r="B14" s="494"/>
      <c r="C14" s="494"/>
      <c r="D14" s="494"/>
      <c r="E14" s="545"/>
      <c r="F14" s="77"/>
    </row>
    <row r="15" spans="1:6" ht="12.75">
      <c r="A15" s="536" t="s">
        <v>144</v>
      </c>
      <c r="B15" s="496"/>
      <c r="C15" s="496"/>
      <c r="D15" s="496"/>
      <c r="E15" s="537"/>
      <c r="F15" s="77"/>
    </row>
    <row r="16" spans="1:6" ht="25.5">
      <c r="A16" s="123" t="s">
        <v>307</v>
      </c>
      <c r="B16" s="169">
        <f>SUM(B17:B41)</f>
        <v>380.5</v>
      </c>
      <c r="C16" s="169">
        <v>424</v>
      </c>
      <c r="D16" s="169">
        <v>505</v>
      </c>
      <c r="E16" s="194">
        <v>591</v>
      </c>
      <c r="F16" s="77"/>
    </row>
    <row r="17" spans="1:6" ht="12.75">
      <c r="A17" s="170" t="s">
        <v>109</v>
      </c>
      <c r="B17" s="168">
        <v>3.5</v>
      </c>
      <c r="C17" s="169"/>
      <c r="D17" s="169"/>
      <c r="E17" s="194"/>
      <c r="F17" s="77"/>
    </row>
    <row r="18" spans="1:6" ht="12.75">
      <c r="A18" s="170" t="s">
        <v>111</v>
      </c>
      <c r="B18" s="168">
        <v>5</v>
      </c>
      <c r="C18" s="169"/>
      <c r="D18" s="169"/>
      <c r="E18" s="194"/>
      <c r="F18" s="77"/>
    </row>
    <row r="19" spans="1:6" ht="12.75">
      <c r="A19" s="170" t="s">
        <v>110</v>
      </c>
      <c r="B19" s="168">
        <v>10</v>
      </c>
      <c r="C19" s="169"/>
      <c r="D19" s="169"/>
      <c r="E19" s="194"/>
      <c r="F19" s="77"/>
    </row>
    <row r="20" spans="1:6" ht="12.75">
      <c r="A20" s="170" t="s">
        <v>112</v>
      </c>
      <c r="B20" s="168">
        <v>3</v>
      </c>
      <c r="C20" s="169"/>
      <c r="D20" s="169"/>
      <c r="E20" s="194"/>
      <c r="F20" s="77"/>
    </row>
    <row r="21" spans="1:6" ht="12.75">
      <c r="A21" s="170" t="s">
        <v>113</v>
      </c>
      <c r="B21" s="168">
        <v>12.5</v>
      </c>
      <c r="C21" s="169"/>
      <c r="D21" s="169"/>
      <c r="E21" s="194"/>
      <c r="F21" s="77"/>
    </row>
    <row r="22" spans="1:6" ht="12.75">
      <c r="A22" s="170" t="s">
        <v>114</v>
      </c>
      <c r="B22" s="168">
        <v>2.1</v>
      </c>
      <c r="C22" s="169"/>
      <c r="D22" s="169"/>
      <c r="E22" s="194"/>
      <c r="F22" s="77"/>
    </row>
    <row r="23" spans="1:6" ht="12.75">
      <c r="A23" s="170" t="s">
        <v>115</v>
      </c>
      <c r="B23" s="168">
        <v>2</v>
      </c>
      <c r="C23" s="169"/>
      <c r="D23" s="169"/>
      <c r="E23" s="194"/>
      <c r="F23" s="77"/>
    </row>
    <row r="24" spans="1:6" ht="12.75">
      <c r="A24" s="170" t="s">
        <v>116</v>
      </c>
      <c r="B24" s="168">
        <v>2</v>
      </c>
      <c r="C24" s="169"/>
      <c r="D24" s="169"/>
      <c r="E24" s="194"/>
      <c r="F24" s="77"/>
    </row>
    <row r="25" spans="1:6" ht="12.75" customHeight="1">
      <c r="A25" s="170" t="s">
        <v>117</v>
      </c>
      <c r="B25" s="168">
        <v>2.4</v>
      </c>
      <c r="C25" s="169"/>
      <c r="D25" s="169"/>
      <c r="E25" s="194"/>
      <c r="F25" s="77"/>
    </row>
    <row r="26" spans="1:6" ht="12.75">
      <c r="A26" s="170" t="s">
        <v>118</v>
      </c>
      <c r="B26" s="168">
        <v>130</v>
      </c>
      <c r="C26" s="169"/>
      <c r="D26" s="169"/>
      <c r="E26" s="194"/>
      <c r="F26" s="77"/>
    </row>
    <row r="27" spans="1:6" ht="25.5">
      <c r="A27" s="170" t="s">
        <v>119</v>
      </c>
      <c r="B27" s="168">
        <v>15</v>
      </c>
      <c r="C27" s="169"/>
      <c r="D27" s="169"/>
      <c r="E27" s="194"/>
      <c r="F27" s="77"/>
    </row>
    <row r="28" spans="1:6" ht="12.75">
      <c r="A28" s="170" t="s">
        <v>120</v>
      </c>
      <c r="B28" s="168">
        <v>10</v>
      </c>
      <c r="C28" s="169"/>
      <c r="D28" s="169"/>
      <c r="E28" s="194"/>
      <c r="F28" s="77"/>
    </row>
    <row r="29" spans="1:6" ht="12.75">
      <c r="A29" s="170" t="s">
        <v>121</v>
      </c>
      <c r="B29" s="168">
        <v>25.2</v>
      </c>
      <c r="C29" s="169"/>
      <c r="D29" s="169"/>
      <c r="E29" s="194"/>
      <c r="F29" s="77"/>
    </row>
    <row r="30" spans="1:6" ht="12.75">
      <c r="A30" s="170" t="s">
        <v>122</v>
      </c>
      <c r="B30" s="168">
        <v>4.6</v>
      </c>
      <c r="C30" s="169"/>
      <c r="D30" s="169"/>
      <c r="E30" s="194"/>
      <c r="F30" s="77"/>
    </row>
    <row r="31" spans="1:6" ht="12.75">
      <c r="A31" s="170" t="s">
        <v>123</v>
      </c>
      <c r="B31" s="168">
        <v>13.3</v>
      </c>
      <c r="C31" s="169"/>
      <c r="D31" s="169"/>
      <c r="E31" s="194"/>
      <c r="F31" s="77"/>
    </row>
    <row r="32" spans="1:6" ht="12.75">
      <c r="A32" s="170" t="s">
        <v>124</v>
      </c>
      <c r="B32" s="168">
        <v>7.9</v>
      </c>
      <c r="C32" s="169"/>
      <c r="D32" s="169"/>
      <c r="E32" s="194"/>
      <c r="F32" s="77"/>
    </row>
    <row r="33" spans="1:6" ht="12.75">
      <c r="A33" s="170" t="s">
        <v>125</v>
      </c>
      <c r="B33" s="168">
        <v>5.3</v>
      </c>
      <c r="C33" s="169"/>
      <c r="D33" s="169"/>
      <c r="E33" s="194"/>
      <c r="F33" s="77"/>
    </row>
    <row r="34" spans="1:6" ht="12.75">
      <c r="A34" s="170" t="s">
        <v>126</v>
      </c>
      <c r="B34" s="168">
        <v>4</v>
      </c>
      <c r="C34" s="169"/>
      <c r="D34" s="169"/>
      <c r="E34" s="194"/>
      <c r="F34" s="77"/>
    </row>
    <row r="35" spans="1:6" ht="12.75">
      <c r="A35" s="170" t="s">
        <v>127</v>
      </c>
      <c r="B35" s="168">
        <v>3</v>
      </c>
      <c r="C35" s="169"/>
      <c r="D35" s="169"/>
      <c r="E35" s="194"/>
      <c r="F35" s="77"/>
    </row>
    <row r="36" spans="1:6" ht="12.75">
      <c r="A36" s="170" t="s">
        <v>128</v>
      </c>
      <c r="B36" s="168">
        <v>3</v>
      </c>
      <c r="C36" s="169"/>
      <c r="D36" s="169"/>
      <c r="E36" s="194"/>
      <c r="F36" s="77"/>
    </row>
    <row r="37" spans="1:6" ht="12.75">
      <c r="A37" s="170" t="s">
        <v>129</v>
      </c>
      <c r="B37" s="168">
        <v>8</v>
      </c>
      <c r="C37" s="169"/>
      <c r="D37" s="169"/>
      <c r="E37" s="194"/>
      <c r="F37" s="77"/>
    </row>
    <row r="38" spans="1:6" ht="12.75">
      <c r="A38" s="170" t="s">
        <v>130</v>
      </c>
      <c r="B38" s="168">
        <v>3.7</v>
      </c>
      <c r="C38" s="169"/>
      <c r="D38" s="169"/>
      <c r="E38" s="194"/>
      <c r="F38" s="77"/>
    </row>
    <row r="39" spans="1:6" ht="12.75">
      <c r="A39" s="170" t="s">
        <v>305</v>
      </c>
      <c r="B39" s="168">
        <v>8</v>
      </c>
      <c r="C39" s="169"/>
      <c r="D39" s="169"/>
      <c r="E39" s="194"/>
      <c r="F39" s="77"/>
    </row>
    <row r="40" spans="1:6" ht="12.75">
      <c r="A40" s="170" t="s">
        <v>131</v>
      </c>
      <c r="B40" s="168">
        <v>2</v>
      </c>
      <c r="C40" s="169"/>
      <c r="D40" s="169"/>
      <c r="E40" s="194"/>
      <c r="F40" s="77"/>
    </row>
    <row r="41" spans="1:6" ht="12.75">
      <c r="A41" s="170" t="s">
        <v>132</v>
      </c>
      <c r="B41" s="168">
        <v>95</v>
      </c>
      <c r="C41" s="169"/>
      <c r="D41" s="169"/>
      <c r="E41" s="194"/>
      <c r="F41" s="77"/>
    </row>
    <row r="42" spans="1:6" ht="12.75">
      <c r="A42" s="148" t="s">
        <v>157</v>
      </c>
      <c r="B42" s="65">
        <f>B16</f>
        <v>380.5</v>
      </c>
      <c r="C42" s="65">
        <f>C16</f>
        <v>424</v>
      </c>
      <c r="D42" s="65">
        <f>D16</f>
        <v>505</v>
      </c>
      <c r="E42" s="65">
        <f>E16</f>
        <v>591</v>
      </c>
      <c r="F42" s="77"/>
    </row>
    <row r="43" spans="1:5" ht="12.75">
      <c r="A43" s="512" t="s">
        <v>146</v>
      </c>
      <c r="B43" s="491"/>
      <c r="C43" s="491"/>
      <c r="D43" s="491"/>
      <c r="E43" s="513"/>
    </row>
    <row r="44" spans="1:5" ht="25.5">
      <c r="A44" s="125" t="s">
        <v>307</v>
      </c>
      <c r="B44" s="42">
        <f>SUM(B45:B49)</f>
        <v>969.5</v>
      </c>
      <c r="C44" s="308">
        <v>1000</v>
      </c>
      <c r="D44" s="308">
        <v>1000</v>
      </c>
      <c r="E44" s="308">
        <v>1000</v>
      </c>
    </row>
    <row r="45" spans="1:5" ht="12.75">
      <c r="A45" s="261" t="s">
        <v>133</v>
      </c>
      <c r="B45" s="29">
        <v>720</v>
      </c>
      <c r="C45" s="284"/>
      <c r="D45" s="284"/>
      <c r="E45" s="284"/>
    </row>
    <row r="46" spans="1:5" ht="12.75">
      <c r="A46" s="261" t="s">
        <v>134</v>
      </c>
      <c r="B46" s="30">
        <v>30</v>
      </c>
      <c r="C46" s="284"/>
      <c r="D46" s="284"/>
      <c r="E46" s="284"/>
    </row>
    <row r="47" spans="1:5" ht="12.75">
      <c r="A47" s="261" t="s">
        <v>135</v>
      </c>
      <c r="B47" s="30">
        <v>100</v>
      </c>
      <c r="C47" s="284"/>
      <c r="D47" s="284"/>
      <c r="E47" s="284"/>
    </row>
    <row r="48" spans="1:5" ht="25.5">
      <c r="A48" s="261" t="s">
        <v>136</v>
      </c>
      <c r="B48" s="30">
        <v>4.5</v>
      </c>
      <c r="C48" s="284"/>
      <c r="D48" s="284"/>
      <c r="E48" s="284"/>
    </row>
    <row r="49" spans="1:5" ht="25.5">
      <c r="A49" s="261" t="s">
        <v>137</v>
      </c>
      <c r="B49" s="30">
        <v>115</v>
      </c>
      <c r="C49" s="284"/>
      <c r="D49" s="284"/>
      <c r="E49" s="284"/>
    </row>
    <row r="50" spans="1:5" ht="13.5" thickBot="1">
      <c r="A50" s="130" t="s">
        <v>159</v>
      </c>
      <c r="B50" s="42">
        <f>B44</f>
        <v>969.5</v>
      </c>
      <c r="C50" s="42">
        <f>C44</f>
        <v>1000</v>
      </c>
      <c r="D50" s="42">
        <f>D44</f>
        <v>1000</v>
      </c>
      <c r="E50" s="42">
        <f>E44</f>
        <v>1000</v>
      </c>
    </row>
    <row r="51" spans="1:5" ht="16.5" thickBot="1">
      <c r="A51" s="67" t="s">
        <v>160</v>
      </c>
      <c r="B51" s="70">
        <f>B42+B50</f>
        <v>1350</v>
      </c>
      <c r="C51" s="70">
        <f>C42+C50</f>
        <v>1424</v>
      </c>
      <c r="D51" s="70">
        <f>D42+D50</f>
        <v>1505</v>
      </c>
      <c r="E51" s="70">
        <f>E42+E50</f>
        <v>1591</v>
      </c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1:5" ht="18.75">
      <c r="A55" s="364" t="s">
        <v>376</v>
      </c>
      <c r="B55" s="365"/>
      <c r="C55" s="365"/>
      <c r="D55" s="569" t="s">
        <v>379</v>
      </c>
      <c r="E55" s="569"/>
    </row>
    <row r="56" spans="1:5" ht="18.75">
      <c r="A56" s="364" t="s">
        <v>377</v>
      </c>
      <c r="B56" s="365"/>
      <c r="C56" s="365"/>
      <c r="D56" s="570" t="s">
        <v>380</v>
      </c>
      <c r="E56" s="570"/>
    </row>
    <row r="57" spans="1:5" ht="18.75">
      <c r="A57" s="366" t="s">
        <v>378</v>
      </c>
      <c r="B57" s="365"/>
      <c r="C57" s="365"/>
      <c r="D57" s="570" t="s">
        <v>381</v>
      </c>
      <c r="E57" s="570"/>
    </row>
    <row r="58" spans="2:3" ht="12.75">
      <c r="B58" s="8"/>
      <c r="C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5.75">
      <c r="B63" s="8"/>
      <c r="C63" s="8"/>
      <c r="D63" s="571" t="s">
        <v>385</v>
      </c>
      <c r="E63" s="571"/>
    </row>
    <row r="64" spans="2:5" ht="15.75">
      <c r="B64" s="8"/>
      <c r="C64" s="8"/>
      <c r="D64" s="367" t="s">
        <v>382</v>
      </c>
      <c r="E64" s="367"/>
    </row>
    <row r="65" spans="2:5" ht="15.75">
      <c r="B65" s="8"/>
      <c r="C65" s="8"/>
      <c r="D65" s="367" t="s">
        <v>384</v>
      </c>
      <c r="E65" s="367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  <row r="125" spans="2:5" ht="12.75">
      <c r="B125" s="8"/>
      <c r="C125" s="8"/>
      <c r="D125" s="8"/>
      <c r="E125" s="8"/>
    </row>
    <row r="126" spans="2:5" ht="12.75">
      <c r="B126" s="8"/>
      <c r="C126" s="8"/>
      <c r="D126" s="8"/>
      <c r="E126" s="8"/>
    </row>
    <row r="127" spans="2:5" ht="12.75">
      <c r="B127" s="8"/>
      <c r="C127" s="8"/>
      <c r="D127" s="8"/>
      <c r="E127" s="8"/>
    </row>
    <row r="128" spans="2:5" ht="12.75">
      <c r="B128" s="8"/>
      <c r="C128" s="8"/>
      <c r="D128" s="8"/>
      <c r="E128" s="8"/>
    </row>
    <row r="129" spans="2:5" ht="12.75">
      <c r="B129" s="8"/>
      <c r="C129" s="8"/>
      <c r="D129" s="8"/>
      <c r="E129" s="8"/>
    </row>
    <row r="130" spans="2:5" ht="12.75">
      <c r="B130" s="8"/>
      <c r="C130" s="8"/>
      <c r="D130" s="8"/>
      <c r="E130" s="8"/>
    </row>
    <row r="131" spans="2:5" ht="12.75">
      <c r="B131" s="8"/>
      <c r="C131" s="8"/>
      <c r="D131" s="8"/>
      <c r="E131" s="8"/>
    </row>
    <row r="132" spans="2:5" ht="12.75">
      <c r="B132" s="8"/>
      <c r="C132" s="8"/>
      <c r="D132" s="8"/>
      <c r="E132" s="8"/>
    </row>
    <row r="133" spans="2:5" ht="12.75">
      <c r="B133" s="8"/>
      <c r="C133" s="8"/>
      <c r="D133" s="8"/>
      <c r="E133" s="8"/>
    </row>
    <row r="134" spans="2:5" ht="12.75">
      <c r="B134" s="8"/>
      <c r="C134" s="8"/>
      <c r="D134" s="8"/>
      <c r="E134" s="8"/>
    </row>
    <row r="135" spans="2:5" ht="12.75">
      <c r="B135" s="8"/>
      <c r="C135" s="8"/>
      <c r="D135" s="8"/>
      <c r="E135" s="8"/>
    </row>
    <row r="136" spans="2:5" ht="12.75">
      <c r="B136" s="8"/>
      <c r="C136" s="8"/>
      <c r="D136" s="8"/>
      <c r="E136" s="8"/>
    </row>
    <row r="137" spans="2:5" ht="12.75">
      <c r="B137" s="8"/>
      <c r="C137" s="8"/>
      <c r="D137" s="8"/>
      <c r="E137" s="8"/>
    </row>
    <row r="138" spans="2:5" ht="12.75">
      <c r="B138" s="8"/>
      <c r="C138" s="8"/>
      <c r="D138" s="8"/>
      <c r="E138" s="8"/>
    </row>
    <row r="139" spans="2:5" ht="12.75">
      <c r="B139" s="8"/>
      <c r="C139" s="8"/>
      <c r="D139" s="8"/>
      <c r="E139" s="8"/>
    </row>
    <row r="140" spans="2:5" ht="12.75">
      <c r="B140" s="8"/>
      <c r="C140" s="8"/>
      <c r="D140" s="8"/>
      <c r="E140" s="8"/>
    </row>
    <row r="141" spans="2:5" ht="12.75">
      <c r="B141" s="8"/>
      <c r="C141" s="8"/>
      <c r="D141" s="8"/>
      <c r="E141" s="8"/>
    </row>
    <row r="142" spans="2:5" ht="12.75">
      <c r="B142" s="8"/>
      <c r="C142" s="8"/>
      <c r="D142" s="8"/>
      <c r="E142" s="8"/>
    </row>
    <row r="143" spans="2:5" ht="12.75">
      <c r="B143" s="8"/>
      <c r="C143" s="8"/>
      <c r="D143" s="8"/>
      <c r="E143" s="8"/>
    </row>
    <row r="144" spans="2:5" ht="12.75">
      <c r="B144" s="8"/>
      <c r="C144" s="8"/>
      <c r="D144" s="8"/>
      <c r="E144" s="8"/>
    </row>
    <row r="145" spans="2:5" ht="12.75">
      <c r="B145" s="8"/>
      <c r="C145" s="8"/>
      <c r="D145" s="8"/>
      <c r="E145" s="8"/>
    </row>
    <row r="146" spans="2:5" ht="12.75">
      <c r="B146" s="8"/>
      <c r="C146" s="8"/>
      <c r="D146" s="8"/>
      <c r="E146" s="8"/>
    </row>
    <row r="147" spans="2:5" ht="12.75">
      <c r="B147" s="8"/>
      <c r="C147" s="8"/>
      <c r="D147" s="8"/>
      <c r="E147" s="8"/>
    </row>
    <row r="148" spans="2:5" ht="12.75">
      <c r="B148" s="8"/>
      <c r="C148" s="8"/>
      <c r="D148" s="8"/>
      <c r="E148" s="8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</sheetData>
  <sheetProtection/>
  <mergeCells count="15">
    <mergeCell ref="D63:E63"/>
    <mergeCell ref="A43:E43"/>
    <mergeCell ref="A13:E13"/>
    <mergeCell ref="A14:E14"/>
    <mergeCell ref="A15:E15"/>
    <mergeCell ref="D55:E55"/>
    <mergeCell ref="D56:E56"/>
    <mergeCell ref="D57:E57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1"/>
  <sheetViews>
    <sheetView view="pageBreakPreview" zoomScaleSheetLayoutView="100" zoomScalePageLayoutView="0" workbookViewId="0" topLeftCell="A26">
      <selection activeCell="E41" sqref="E4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B2" s="9"/>
      <c r="D2" s="8"/>
      <c r="E2" s="10"/>
    </row>
    <row r="3" spans="1:5" ht="12.75">
      <c r="A3" s="465" t="s">
        <v>288</v>
      </c>
      <c r="B3" s="465"/>
      <c r="C3" s="465"/>
      <c r="D3" s="465"/>
      <c r="E3" s="465"/>
    </row>
    <row r="4" spans="1:5" ht="12.75">
      <c r="A4" s="465" t="s">
        <v>75</v>
      </c>
      <c r="B4" s="465"/>
      <c r="C4" s="465"/>
      <c r="D4" s="465"/>
      <c r="E4" s="465"/>
    </row>
    <row r="5" spans="1:5" ht="13.5" thickBot="1">
      <c r="A5" s="20" t="s">
        <v>373</v>
      </c>
      <c r="B5" s="7"/>
      <c r="C5" s="7"/>
      <c r="D5" s="7"/>
      <c r="E5" s="7" t="s">
        <v>163</v>
      </c>
    </row>
    <row r="6" spans="1:5" ht="18" customHeight="1">
      <c r="A6" s="546" t="s">
        <v>152</v>
      </c>
      <c r="B6" s="566" t="s">
        <v>76</v>
      </c>
      <c r="C6" s="549" t="s">
        <v>149</v>
      </c>
      <c r="D6" s="552" t="s">
        <v>77</v>
      </c>
      <c r="E6" s="554" t="s">
        <v>78</v>
      </c>
    </row>
    <row r="7" spans="1:5" ht="56.25" customHeight="1">
      <c r="A7" s="547"/>
      <c r="B7" s="567"/>
      <c r="C7" s="550"/>
      <c r="D7" s="479"/>
      <c r="E7" s="555"/>
    </row>
    <row r="8" spans="1:5" ht="12.75" customHeight="1">
      <c r="A8" s="547"/>
      <c r="B8" s="567"/>
      <c r="C8" s="550"/>
      <c r="D8" s="479"/>
      <c r="E8" s="555"/>
    </row>
    <row r="9" spans="1:5" ht="12.75">
      <c r="A9" s="547"/>
      <c r="B9" s="567"/>
      <c r="C9" s="550"/>
      <c r="D9" s="479"/>
      <c r="E9" s="555"/>
    </row>
    <row r="10" spans="1:5" ht="9.75" customHeight="1" thickBot="1">
      <c r="A10" s="548"/>
      <c r="B10" s="568"/>
      <c r="C10" s="551"/>
      <c r="D10" s="553"/>
      <c r="E10" s="556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ht="20.25" customHeight="1" thickBot="1">
      <c r="A12" s="514" t="s">
        <v>217</v>
      </c>
      <c r="B12" s="515"/>
      <c r="C12" s="515"/>
      <c r="D12" s="515"/>
      <c r="E12" s="516"/>
    </row>
    <row r="13" spans="1:6" ht="12.75">
      <c r="A13" s="544" t="s">
        <v>151</v>
      </c>
      <c r="B13" s="494"/>
      <c r="C13" s="494"/>
      <c r="D13" s="494"/>
      <c r="E13" s="545"/>
      <c r="F13" s="77"/>
    </row>
    <row r="14" spans="1:6" ht="12.75">
      <c r="A14" s="536" t="s">
        <v>144</v>
      </c>
      <c r="B14" s="496"/>
      <c r="C14" s="496"/>
      <c r="D14" s="496"/>
      <c r="E14" s="537"/>
      <c r="F14" s="77"/>
    </row>
    <row r="15" spans="1:6" ht="12.75">
      <c r="A15" s="156" t="s">
        <v>284</v>
      </c>
      <c r="B15" s="169">
        <f>SUM(B16:B25)</f>
        <v>207</v>
      </c>
      <c r="C15" s="169">
        <f>SUM(C16:C25)</f>
        <v>200</v>
      </c>
      <c r="D15" s="169">
        <f>SUM(D16:D25)</f>
        <v>250</v>
      </c>
      <c r="E15" s="169">
        <f>SUM(E16:E25)</f>
        <v>300</v>
      </c>
      <c r="F15" s="77"/>
    </row>
    <row r="16" spans="1:6" ht="12.75">
      <c r="A16" s="167" t="s">
        <v>99</v>
      </c>
      <c r="B16" s="168">
        <v>27.5</v>
      </c>
      <c r="C16" s="169"/>
      <c r="D16" s="169"/>
      <c r="E16" s="194"/>
      <c r="F16" s="77"/>
    </row>
    <row r="17" spans="1:6" ht="12.75">
      <c r="A17" s="167" t="s">
        <v>100</v>
      </c>
      <c r="B17" s="168">
        <v>7</v>
      </c>
      <c r="C17" s="169"/>
      <c r="D17" s="169"/>
      <c r="E17" s="194"/>
      <c r="F17" s="77"/>
    </row>
    <row r="18" spans="1:6" ht="12.75">
      <c r="A18" s="167" t="s">
        <v>101</v>
      </c>
      <c r="B18" s="168">
        <v>22</v>
      </c>
      <c r="C18" s="169"/>
      <c r="D18" s="169"/>
      <c r="E18" s="194"/>
      <c r="F18" s="77"/>
    </row>
    <row r="19" spans="1:6" ht="12.75">
      <c r="A19" s="167" t="s">
        <v>102</v>
      </c>
      <c r="B19" s="168">
        <v>28</v>
      </c>
      <c r="C19" s="169"/>
      <c r="D19" s="169"/>
      <c r="E19" s="194"/>
      <c r="F19" s="77"/>
    </row>
    <row r="20" spans="1:6" ht="12.75">
      <c r="A20" s="167" t="s">
        <v>103</v>
      </c>
      <c r="B20" s="166">
        <v>8.5</v>
      </c>
      <c r="C20" s="166">
        <v>0</v>
      </c>
      <c r="D20" s="166">
        <v>0</v>
      </c>
      <c r="E20" s="171">
        <v>0</v>
      </c>
      <c r="F20" s="77"/>
    </row>
    <row r="21" spans="1:6" ht="12.75">
      <c r="A21" s="167" t="s">
        <v>105</v>
      </c>
      <c r="B21" s="166">
        <v>16</v>
      </c>
      <c r="C21" s="166">
        <v>0</v>
      </c>
      <c r="D21" s="166">
        <v>0</v>
      </c>
      <c r="E21" s="171">
        <v>0</v>
      </c>
      <c r="F21" s="77"/>
    </row>
    <row r="22" spans="1:6" ht="12.75">
      <c r="A22" s="167" t="s">
        <v>104</v>
      </c>
      <c r="B22" s="166">
        <v>26</v>
      </c>
      <c r="C22" s="166">
        <v>0</v>
      </c>
      <c r="D22" s="166">
        <v>0</v>
      </c>
      <c r="E22" s="171">
        <v>0</v>
      </c>
      <c r="F22" s="77"/>
    </row>
    <row r="23" spans="1:6" ht="12.75">
      <c r="A23" s="167" t="s">
        <v>106</v>
      </c>
      <c r="B23" s="166">
        <v>58</v>
      </c>
      <c r="C23" s="166">
        <v>0</v>
      </c>
      <c r="D23" s="166">
        <v>0</v>
      </c>
      <c r="E23" s="171">
        <v>0</v>
      </c>
      <c r="F23" s="77"/>
    </row>
    <row r="24" spans="1:6" ht="12.75">
      <c r="A24" s="167" t="s">
        <v>107</v>
      </c>
      <c r="B24" s="166">
        <v>14</v>
      </c>
      <c r="C24" s="166">
        <v>0</v>
      </c>
      <c r="D24" s="166">
        <v>0</v>
      </c>
      <c r="E24" s="171">
        <v>0</v>
      </c>
      <c r="F24" s="77"/>
    </row>
    <row r="25" spans="1:6" ht="12.75">
      <c r="A25" s="167" t="s">
        <v>108</v>
      </c>
      <c r="B25" s="166">
        <v>0</v>
      </c>
      <c r="C25" s="166">
        <v>200</v>
      </c>
      <c r="D25" s="166">
        <v>250</v>
      </c>
      <c r="E25" s="171">
        <v>300</v>
      </c>
      <c r="F25" s="77"/>
    </row>
    <row r="26" spans="1:6" ht="13.5" thickBot="1">
      <c r="A26" s="148" t="s">
        <v>157</v>
      </c>
      <c r="B26" s="65">
        <f>B15</f>
        <v>207</v>
      </c>
      <c r="C26" s="65">
        <f>C15</f>
        <v>200</v>
      </c>
      <c r="D26" s="65">
        <f>D15</f>
        <v>250</v>
      </c>
      <c r="E26" s="65">
        <f>E15</f>
        <v>300</v>
      </c>
      <c r="F26" s="77"/>
    </row>
    <row r="27" spans="1:5" ht="16.5" thickBot="1">
      <c r="A27" s="67" t="s">
        <v>160</v>
      </c>
      <c r="B27" s="70">
        <f>B26</f>
        <v>207</v>
      </c>
      <c r="C27" s="70">
        <f>C26</f>
        <v>200</v>
      </c>
      <c r="D27" s="70">
        <f>D26</f>
        <v>250</v>
      </c>
      <c r="E27" s="70">
        <f>E26</f>
        <v>300</v>
      </c>
    </row>
    <row r="28" spans="2:5" ht="12.75">
      <c r="B28" s="8"/>
      <c r="C28" s="8"/>
      <c r="D28" s="8"/>
      <c r="E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1:5" ht="18.75">
      <c r="A32" s="364" t="s">
        <v>376</v>
      </c>
      <c r="B32" s="365"/>
      <c r="C32" s="365"/>
      <c r="D32" s="569" t="s">
        <v>379</v>
      </c>
      <c r="E32" s="569"/>
    </row>
    <row r="33" spans="1:5" ht="18.75">
      <c r="A33" s="364" t="s">
        <v>377</v>
      </c>
      <c r="B33" s="365"/>
      <c r="C33" s="365"/>
      <c r="D33" s="570" t="s">
        <v>380</v>
      </c>
      <c r="E33" s="570"/>
    </row>
    <row r="34" spans="1:5" ht="18.75">
      <c r="A34" s="366" t="s">
        <v>378</v>
      </c>
      <c r="B34" s="365"/>
      <c r="C34" s="365"/>
      <c r="D34" s="570" t="s">
        <v>381</v>
      </c>
      <c r="E34" s="570"/>
    </row>
    <row r="35" spans="2:3" ht="12.75">
      <c r="B35" s="8"/>
      <c r="C35" s="8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5.75">
      <c r="B38" s="8"/>
      <c r="C38" s="8"/>
      <c r="D38" s="367" t="s">
        <v>385</v>
      </c>
      <c r="E38" s="367"/>
    </row>
    <row r="39" spans="2:5" ht="15.75">
      <c r="B39" s="8"/>
      <c r="C39" s="8"/>
      <c r="D39" s="367" t="s">
        <v>382</v>
      </c>
      <c r="E39" s="367"/>
    </row>
    <row r="40" spans="2:5" ht="15.75">
      <c r="B40" s="8"/>
      <c r="C40" s="8"/>
      <c r="D40" s="367" t="s">
        <v>384</v>
      </c>
      <c r="E40" s="367"/>
    </row>
    <row r="41" spans="2:3" ht="12.75">
      <c r="B41" s="8"/>
      <c r="C41" s="8"/>
    </row>
    <row r="42" spans="2:3" ht="12.75">
      <c r="B42" s="8"/>
      <c r="C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  <row r="125" spans="2:5" ht="12.75">
      <c r="B125" s="8"/>
      <c r="C125" s="8"/>
      <c r="D125" s="8"/>
      <c r="E125" s="8"/>
    </row>
    <row r="126" spans="2:5" ht="12.75">
      <c r="B126" s="8"/>
      <c r="C126" s="8"/>
      <c r="D126" s="8"/>
      <c r="E126" s="8"/>
    </row>
    <row r="127" spans="2:5" ht="12.75">
      <c r="B127" s="8"/>
      <c r="C127" s="8"/>
      <c r="D127" s="8"/>
      <c r="E127" s="8"/>
    </row>
    <row r="128" spans="2:5" ht="12.75">
      <c r="B128" s="8"/>
      <c r="C128" s="8"/>
      <c r="D128" s="8"/>
      <c r="E128" s="8"/>
    </row>
    <row r="129" spans="2:5" ht="12.75">
      <c r="B129" s="8"/>
      <c r="C129" s="8"/>
      <c r="D129" s="8"/>
      <c r="E129" s="8"/>
    </row>
    <row r="130" spans="2:5" ht="12.75">
      <c r="B130" s="8"/>
      <c r="C130" s="8"/>
      <c r="D130" s="8"/>
      <c r="E130" s="8"/>
    </row>
    <row r="131" spans="2:5" ht="12.75">
      <c r="B131" s="8"/>
      <c r="C131" s="8"/>
      <c r="D131" s="8"/>
      <c r="E131" s="8"/>
    </row>
  </sheetData>
  <sheetProtection/>
  <mergeCells count="13">
    <mergeCell ref="D32:E32"/>
    <mergeCell ref="D33:E33"/>
    <mergeCell ref="D34:E34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3"/>
  <sheetViews>
    <sheetView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B2" s="9"/>
      <c r="D2" s="8"/>
      <c r="E2" s="10"/>
    </row>
    <row r="3" spans="1:5" ht="12.75">
      <c r="A3" s="465" t="s">
        <v>288</v>
      </c>
      <c r="B3" s="465"/>
      <c r="C3" s="465"/>
      <c r="D3" s="465"/>
      <c r="E3" s="465"/>
    </row>
    <row r="4" spans="1:5" ht="12.75">
      <c r="A4" s="465" t="s">
        <v>75</v>
      </c>
      <c r="B4" s="465"/>
      <c r="C4" s="465"/>
      <c r="D4" s="465"/>
      <c r="E4" s="465"/>
    </row>
    <row r="5" spans="1:5" ht="12.75">
      <c r="A5" s="7"/>
      <c r="B5" s="7"/>
      <c r="C5" s="7"/>
      <c r="D5" s="7"/>
      <c r="E5" s="7"/>
    </row>
    <row r="6" spans="1:5" ht="13.5" thickBot="1">
      <c r="A6" s="20" t="s">
        <v>395</v>
      </c>
      <c r="B6" s="7"/>
      <c r="C6" s="7"/>
      <c r="D6" s="7"/>
      <c r="E6" s="7" t="s">
        <v>163</v>
      </c>
    </row>
    <row r="7" spans="1:5" ht="18" customHeight="1">
      <c r="A7" s="546" t="s">
        <v>152</v>
      </c>
      <c r="B7" s="566" t="s">
        <v>76</v>
      </c>
      <c r="C7" s="549" t="s">
        <v>149</v>
      </c>
      <c r="D7" s="552" t="s">
        <v>77</v>
      </c>
      <c r="E7" s="554" t="s">
        <v>78</v>
      </c>
    </row>
    <row r="8" spans="1:5" ht="56.25" customHeight="1">
      <c r="A8" s="547"/>
      <c r="B8" s="567"/>
      <c r="C8" s="550"/>
      <c r="D8" s="479"/>
      <c r="E8" s="555"/>
    </row>
    <row r="9" spans="1:5" ht="12.75" customHeight="1">
      <c r="A9" s="547"/>
      <c r="B9" s="567"/>
      <c r="C9" s="550"/>
      <c r="D9" s="479"/>
      <c r="E9" s="555"/>
    </row>
    <row r="10" spans="1:5" ht="12.75">
      <c r="A10" s="547"/>
      <c r="B10" s="567"/>
      <c r="C10" s="550"/>
      <c r="D10" s="479"/>
      <c r="E10" s="555"/>
    </row>
    <row r="11" spans="1:5" ht="9.75" customHeight="1" thickBot="1">
      <c r="A11" s="548"/>
      <c r="B11" s="568"/>
      <c r="C11" s="551"/>
      <c r="D11" s="553"/>
      <c r="E11" s="556"/>
    </row>
    <row r="12" spans="1:5" s="1" customFormat="1" ht="13.5" thickBot="1">
      <c r="A12" s="158">
        <v>0</v>
      </c>
      <c r="B12" s="151">
        <v>1</v>
      </c>
      <c r="C12" s="151">
        <v>2</v>
      </c>
      <c r="D12" s="151">
        <v>3</v>
      </c>
      <c r="E12" s="157">
        <v>4</v>
      </c>
    </row>
    <row r="13" spans="1:5" ht="20.25" customHeight="1" thickBot="1">
      <c r="A13" s="514" t="s">
        <v>217</v>
      </c>
      <c r="B13" s="515"/>
      <c r="C13" s="515"/>
      <c r="D13" s="515"/>
      <c r="E13" s="516"/>
    </row>
    <row r="14" spans="1:6" ht="12.75">
      <c r="A14" s="544" t="s">
        <v>151</v>
      </c>
      <c r="B14" s="494"/>
      <c r="C14" s="494"/>
      <c r="D14" s="494"/>
      <c r="E14" s="545"/>
      <c r="F14" s="77"/>
    </row>
    <row r="15" spans="1:6" ht="12.75">
      <c r="A15" s="536" t="s">
        <v>144</v>
      </c>
      <c r="B15" s="496"/>
      <c r="C15" s="496"/>
      <c r="D15" s="496"/>
      <c r="E15" s="537"/>
      <c r="F15" s="77"/>
    </row>
    <row r="16" spans="1:6" ht="12.75">
      <c r="A16" s="156" t="s">
        <v>284</v>
      </c>
      <c r="B16" s="169">
        <f>SUM(B17:B17)</f>
        <v>22</v>
      </c>
      <c r="C16" s="169">
        <f>SUM(C17:C17)</f>
        <v>0</v>
      </c>
      <c r="D16" s="169">
        <f>SUM(D17:D17)</f>
        <v>0</v>
      </c>
      <c r="E16" s="169">
        <f>SUM(E17:E17)</f>
        <v>0</v>
      </c>
      <c r="F16" s="77"/>
    </row>
    <row r="17" spans="1:6" ht="12.75">
      <c r="A17" s="167" t="s">
        <v>396</v>
      </c>
      <c r="B17" s="168">
        <v>22</v>
      </c>
      <c r="C17" s="169"/>
      <c r="D17" s="169"/>
      <c r="E17" s="194"/>
      <c r="F17" s="77"/>
    </row>
    <row r="18" spans="1:6" ht="13.5" thickBot="1">
      <c r="A18" s="148" t="s">
        <v>157</v>
      </c>
      <c r="B18" s="65">
        <f>B16</f>
        <v>22</v>
      </c>
      <c r="C18" s="65">
        <f>C16</f>
        <v>0</v>
      </c>
      <c r="D18" s="65">
        <f>D16</f>
        <v>0</v>
      </c>
      <c r="E18" s="65">
        <f>E16</f>
        <v>0</v>
      </c>
      <c r="F18" s="77"/>
    </row>
    <row r="19" spans="1:5" ht="16.5" thickBot="1">
      <c r="A19" s="67" t="s">
        <v>160</v>
      </c>
      <c r="B19" s="70">
        <f>B18</f>
        <v>22</v>
      </c>
      <c r="C19" s="70">
        <f>C18</f>
        <v>0</v>
      </c>
      <c r="D19" s="70">
        <f>D18</f>
        <v>0</v>
      </c>
      <c r="E19" s="70">
        <f>E18</f>
        <v>0</v>
      </c>
    </row>
    <row r="20" spans="2:5" ht="12.75">
      <c r="B20" s="8"/>
      <c r="C20" s="8"/>
      <c r="D20" s="8"/>
      <c r="E20" s="8"/>
    </row>
    <row r="21" spans="2:5" ht="12.75">
      <c r="B21" s="8"/>
      <c r="C21" s="8"/>
      <c r="D21" s="8"/>
      <c r="E21" s="8"/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1:5" ht="18.75">
      <c r="A24" s="364" t="s">
        <v>376</v>
      </c>
      <c r="B24" s="365"/>
      <c r="C24" s="365"/>
      <c r="D24" s="569" t="s">
        <v>379</v>
      </c>
      <c r="E24" s="569"/>
    </row>
    <row r="25" spans="1:5" ht="18.75">
      <c r="A25" s="364" t="s">
        <v>377</v>
      </c>
      <c r="B25" s="365"/>
      <c r="C25" s="365"/>
      <c r="D25" s="570" t="s">
        <v>380</v>
      </c>
      <c r="E25" s="570"/>
    </row>
    <row r="26" spans="1:5" ht="18.75">
      <c r="A26" s="366" t="s">
        <v>378</v>
      </c>
      <c r="B26" s="365"/>
      <c r="C26" s="365"/>
      <c r="D26" s="570" t="s">
        <v>381</v>
      </c>
      <c r="E26" s="570"/>
    </row>
    <row r="27" spans="2:3" ht="12.75">
      <c r="B27" s="8"/>
      <c r="C27" s="8"/>
    </row>
    <row r="28" spans="2:5" ht="12.75">
      <c r="B28" s="8"/>
      <c r="C28" s="8"/>
      <c r="D28" s="8"/>
      <c r="E28" s="8"/>
    </row>
    <row r="29" spans="2:5" ht="12.75">
      <c r="B29" s="8"/>
      <c r="C29" s="8"/>
      <c r="D29" s="8"/>
      <c r="E29" s="8"/>
    </row>
    <row r="30" spans="2:5" ht="15.75">
      <c r="B30" s="8"/>
      <c r="C30" s="8"/>
      <c r="D30" s="367" t="s">
        <v>385</v>
      </c>
      <c r="E30" s="367"/>
    </row>
    <row r="31" spans="2:5" ht="15.75">
      <c r="B31" s="8"/>
      <c r="C31" s="8"/>
      <c r="D31" s="367" t="s">
        <v>382</v>
      </c>
      <c r="E31" s="367"/>
    </row>
    <row r="32" spans="2:5" ht="15.75">
      <c r="B32" s="8"/>
      <c r="C32" s="8"/>
      <c r="D32" s="367" t="s">
        <v>384</v>
      </c>
      <c r="E32" s="367"/>
    </row>
    <row r="33" spans="2:3" ht="12.75">
      <c r="B33" s="8"/>
      <c r="C33" s="8"/>
    </row>
    <row r="34" spans="2:3" ht="12.75">
      <c r="B34" s="8"/>
      <c r="C34" s="8"/>
    </row>
    <row r="35" spans="2:5" ht="12.75">
      <c r="B35" s="8"/>
      <c r="C35" s="8"/>
      <c r="D35" s="8"/>
      <c r="E35" s="8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</sheetData>
  <sheetProtection/>
  <mergeCells count="13">
    <mergeCell ref="A3:E3"/>
    <mergeCell ref="A4:E4"/>
    <mergeCell ref="A7:A11"/>
    <mergeCell ref="B7:B11"/>
    <mergeCell ref="C7:C11"/>
    <mergeCell ref="D7:D11"/>
    <mergeCell ref="E7:E11"/>
    <mergeCell ref="D24:E24"/>
    <mergeCell ref="D25:E25"/>
    <mergeCell ref="D26:E26"/>
    <mergeCell ref="A13:E13"/>
    <mergeCell ref="A14:E14"/>
    <mergeCell ref="A15:E15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4"/>
  <sheetViews>
    <sheetView view="pageBreakPreview" zoomScaleSheetLayoutView="100" zoomScalePageLayoutView="0" workbookViewId="0" topLeftCell="A19">
      <selection activeCell="G38" sqref="G3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B2" s="9"/>
      <c r="D2" s="8"/>
      <c r="E2" s="10"/>
    </row>
    <row r="3" spans="1:5" ht="12.75">
      <c r="A3" s="465" t="s">
        <v>288</v>
      </c>
      <c r="B3" s="465"/>
      <c r="C3" s="465"/>
      <c r="D3" s="465"/>
      <c r="E3" s="465"/>
    </row>
    <row r="4" spans="1:5" ht="12.75">
      <c r="A4" s="465" t="s">
        <v>75</v>
      </c>
      <c r="B4" s="465"/>
      <c r="C4" s="465"/>
      <c r="D4" s="465"/>
      <c r="E4" s="465"/>
    </row>
    <row r="5" spans="1:5" ht="13.5" thickBot="1">
      <c r="A5" s="20" t="s">
        <v>374</v>
      </c>
      <c r="B5" s="7"/>
      <c r="C5" s="7"/>
      <c r="D5" s="7"/>
      <c r="E5" s="7" t="s">
        <v>163</v>
      </c>
    </row>
    <row r="6" spans="1:5" ht="18" customHeight="1">
      <c r="A6" s="546" t="s">
        <v>152</v>
      </c>
      <c r="B6" s="566" t="s">
        <v>76</v>
      </c>
      <c r="C6" s="549" t="s">
        <v>149</v>
      </c>
      <c r="D6" s="552" t="s">
        <v>77</v>
      </c>
      <c r="E6" s="554" t="s">
        <v>78</v>
      </c>
    </row>
    <row r="7" spans="1:5" ht="56.25" customHeight="1">
      <c r="A7" s="547"/>
      <c r="B7" s="567"/>
      <c r="C7" s="550"/>
      <c r="D7" s="479"/>
      <c r="E7" s="555"/>
    </row>
    <row r="8" spans="1:5" ht="12.75" customHeight="1">
      <c r="A8" s="547"/>
      <c r="B8" s="567"/>
      <c r="C8" s="550"/>
      <c r="D8" s="479"/>
      <c r="E8" s="555"/>
    </row>
    <row r="9" spans="1:5" ht="12.75">
      <c r="A9" s="547"/>
      <c r="B9" s="567"/>
      <c r="C9" s="550"/>
      <c r="D9" s="479"/>
      <c r="E9" s="555"/>
    </row>
    <row r="10" spans="1:5" ht="9.75" customHeight="1" thickBot="1">
      <c r="A10" s="548"/>
      <c r="B10" s="568"/>
      <c r="C10" s="551"/>
      <c r="D10" s="553"/>
      <c r="E10" s="556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ht="20.25" customHeight="1" thickBot="1">
      <c r="A12" s="514" t="s">
        <v>217</v>
      </c>
      <c r="B12" s="515"/>
      <c r="C12" s="515"/>
      <c r="D12" s="515"/>
      <c r="E12" s="516"/>
    </row>
    <row r="13" spans="1:6" ht="12.75">
      <c r="A13" s="544" t="s">
        <v>151</v>
      </c>
      <c r="B13" s="494"/>
      <c r="C13" s="494"/>
      <c r="D13" s="494"/>
      <c r="E13" s="545"/>
      <c r="F13" s="77"/>
    </row>
    <row r="14" spans="1:6" ht="12.75">
      <c r="A14" s="536" t="s">
        <v>144</v>
      </c>
      <c r="B14" s="496"/>
      <c r="C14" s="496"/>
      <c r="D14" s="496"/>
      <c r="E14" s="537"/>
      <c r="F14" s="77"/>
    </row>
    <row r="15" spans="1:6" ht="25.5" customHeight="1">
      <c r="A15" s="123" t="s">
        <v>306</v>
      </c>
      <c r="B15" s="72">
        <f>SUM(B16:B18)</f>
        <v>30</v>
      </c>
      <c r="C15" s="72">
        <f>SUM(C16:C18)</f>
        <v>31</v>
      </c>
      <c r="D15" s="72">
        <f>SUM(D16:D18)</f>
        <v>32</v>
      </c>
      <c r="E15" s="72">
        <f>SUM(E16:E18)</f>
        <v>33</v>
      </c>
      <c r="F15" s="77"/>
    </row>
    <row r="16" spans="1:6" ht="12.75">
      <c r="A16" s="166" t="s">
        <v>285</v>
      </c>
      <c r="B16" s="29">
        <v>20</v>
      </c>
      <c r="C16" s="166">
        <v>0</v>
      </c>
      <c r="D16" s="166">
        <v>0</v>
      </c>
      <c r="E16" s="166">
        <v>0</v>
      </c>
      <c r="F16" s="77"/>
    </row>
    <row r="17" spans="1:6" ht="12.75">
      <c r="A17" s="166" t="s">
        <v>138</v>
      </c>
      <c r="B17" s="29">
        <v>10</v>
      </c>
      <c r="C17" s="166">
        <v>0</v>
      </c>
      <c r="D17" s="166">
        <v>0</v>
      </c>
      <c r="E17" s="166">
        <v>0</v>
      </c>
      <c r="F17" s="77"/>
    </row>
    <row r="18" spans="1:6" ht="12.75">
      <c r="A18" s="166" t="s">
        <v>369</v>
      </c>
      <c r="B18" s="29">
        <v>0</v>
      </c>
      <c r="C18" s="166">
        <v>31</v>
      </c>
      <c r="D18" s="166">
        <v>32</v>
      </c>
      <c r="E18" s="166">
        <v>33</v>
      </c>
      <c r="F18" s="77"/>
    </row>
    <row r="19" spans="1:6" ht="13.5" thickBot="1">
      <c r="A19" s="105" t="s">
        <v>157</v>
      </c>
      <c r="B19" s="105">
        <f>B15</f>
        <v>30</v>
      </c>
      <c r="C19" s="105">
        <f>C15</f>
        <v>31</v>
      </c>
      <c r="D19" s="105">
        <f>D15</f>
        <v>32</v>
      </c>
      <c r="E19" s="105">
        <f>E15</f>
        <v>33</v>
      </c>
      <c r="F19" s="77"/>
    </row>
    <row r="20" spans="1:5" ht="16.5" thickBot="1">
      <c r="A20" s="67" t="s">
        <v>160</v>
      </c>
      <c r="B20" s="70">
        <f>B19</f>
        <v>30</v>
      </c>
      <c r="C20" s="70">
        <f>C19</f>
        <v>31</v>
      </c>
      <c r="D20" s="70">
        <f>D19</f>
        <v>32</v>
      </c>
      <c r="E20" s="71">
        <f>E19</f>
        <v>33</v>
      </c>
    </row>
    <row r="21" spans="2:5" ht="12.75">
      <c r="B21" s="8"/>
      <c r="C21" s="8"/>
      <c r="D21" s="8"/>
      <c r="E21" s="8"/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2:5" ht="12.75">
      <c r="B24" s="8"/>
      <c r="C24" s="8"/>
      <c r="D24" s="8"/>
      <c r="E24" s="8"/>
    </row>
    <row r="25" spans="1:5" ht="18.75">
      <c r="A25" s="364" t="s">
        <v>376</v>
      </c>
      <c r="B25" s="365"/>
      <c r="C25" s="365"/>
      <c r="D25" s="569" t="s">
        <v>379</v>
      </c>
      <c r="E25" s="569"/>
    </row>
    <row r="26" spans="1:5" ht="18.75">
      <c r="A26" s="364" t="s">
        <v>377</v>
      </c>
      <c r="B26" s="365"/>
      <c r="C26" s="365"/>
      <c r="D26" s="570" t="s">
        <v>380</v>
      </c>
      <c r="E26" s="570"/>
    </row>
    <row r="27" spans="1:5" ht="18.75">
      <c r="A27" s="366" t="s">
        <v>378</v>
      </c>
      <c r="B27" s="365"/>
      <c r="C27" s="365"/>
      <c r="D27" s="570" t="s">
        <v>381</v>
      </c>
      <c r="E27" s="570"/>
    </row>
    <row r="28" spans="2:3" ht="12.75">
      <c r="B28" s="8"/>
      <c r="C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5.75">
      <c r="B33" s="8"/>
      <c r="C33" s="8"/>
      <c r="D33" s="571" t="s">
        <v>385</v>
      </c>
      <c r="E33" s="571"/>
    </row>
    <row r="34" spans="2:5" ht="15.75">
      <c r="B34" s="8"/>
      <c r="C34" s="8"/>
      <c r="D34" s="367" t="s">
        <v>382</v>
      </c>
      <c r="E34" s="367"/>
    </row>
    <row r="35" spans="2:5" ht="15.75">
      <c r="B35" s="8"/>
      <c r="C35" s="8"/>
      <c r="D35" s="367" t="s">
        <v>384</v>
      </c>
      <c r="E35" s="367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2"/>
  <sheetViews>
    <sheetView view="pageBreakPreview" zoomScaleSheetLayoutView="100" zoomScalePageLayoutView="0" workbookViewId="0" topLeftCell="A15">
      <selection activeCell="A25" sqref="A25:F3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164</v>
      </c>
      <c r="D1" s="20"/>
      <c r="E1" s="20" t="s">
        <v>315</v>
      </c>
    </row>
    <row r="2" spans="1:5" ht="12.75">
      <c r="A2" s="17"/>
      <c r="B2" s="9"/>
      <c r="D2" s="8"/>
      <c r="E2" s="10"/>
    </row>
    <row r="3" spans="1:5" ht="12.75">
      <c r="A3" s="465" t="s">
        <v>288</v>
      </c>
      <c r="B3" s="465"/>
      <c r="C3" s="465"/>
      <c r="D3" s="465"/>
      <c r="E3" s="465"/>
    </row>
    <row r="4" spans="1:5" ht="12.75">
      <c r="A4" s="465" t="s">
        <v>75</v>
      </c>
      <c r="B4" s="465"/>
      <c r="C4" s="465"/>
      <c r="D4" s="465"/>
      <c r="E4" s="465"/>
    </row>
    <row r="5" spans="1:5" ht="13.5" thickBot="1">
      <c r="A5" s="20" t="s">
        <v>370</v>
      </c>
      <c r="B5" s="7"/>
      <c r="C5" s="7"/>
      <c r="D5" s="7"/>
      <c r="E5" s="7" t="s">
        <v>163</v>
      </c>
    </row>
    <row r="6" spans="1:5" ht="18" customHeight="1">
      <c r="A6" s="546" t="s">
        <v>152</v>
      </c>
      <c r="B6" s="566" t="s">
        <v>76</v>
      </c>
      <c r="C6" s="549" t="s">
        <v>149</v>
      </c>
      <c r="D6" s="552" t="s">
        <v>77</v>
      </c>
      <c r="E6" s="554" t="s">
        <v>78</v>
      </c>
    </row>
    <row r="7" spans="1:5" ht="56.25" customHeight="1">
      <c r="A7" s="547"/>
      <c r="B7" s="567"/>
      <c r="C7" s="550"/>
      <c r="D7" s="479"/>
      <c r="E7" s="555"/>
    </row>
    <row r="8" spans="1:5" ht="12.75" customHeight="1">
      <c r="A8" s="547"/>
      <c r="B8" s="567"/>
      <c r="C8" s="550"/>
      <c r="D8" s="479"/>
      <c r="E8" s="555"/>
    </row>
    <row r="9" spans="1:5" ht="12.75">
      <c r="A9" s="547"/>
      <c r="B9" s="567"/>
      <c r="C9" s="550"/>
      <c r="D9" s="479"/>
      <c r="E9" s="555"/>
    </row>
    <row r="10" spans="1:5" ht="9.75" customHeight="1" thickBot="1">
      <c r="A10" s="548"/>
      <c r="B10" s="568"/>
      <c r="C10" s="551"/>
      <c r="D10" s="553"/>
      <c r="E10" s="556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s="1" customFormat="1" ht="18.75" thickBot="1">
      <c r="A12" s="514" t="s">
        <v>216</v>
      </c>
      <c r="B12" s="515"/>
      <c r="C12" s="515"/>
      <c r="D12" s="515"/>
      <c r="E12" s="516"/>
    </row>
    <row r="13" spans="1:5" ht="13.5" thickBot="1">
      <c r="A13" s="527" t="s">
        <v>151</v>
      </c>
      <c r="B13" s="501"/>
      <c r="C13" s="501"/>
      <c r="D13" s="501"/>
      <c r="E13" s="528"/>
    </row>
    <row r="14" spans="1:5" ht="13.5" thickBot="1">
      <c r="A14" s="466" t="s">
        <v>144</v>
      </c>
      <c r="B14" s="467"/>
      <c r="C14" s="467"/>
      <c r="D14" s="467"/>
      <c r="E14" s="468"/>
    </row>
    <row r="15" spans="1:5" ht="25.5">
      <c r="A15" s="245" t="s">
        <v>318</v>
      </c>
      <c r="B15" s="246">
        <f>SUM(B16:B19)</f>
        <v>575</v>
      </c>
      <c r="C15" s="246">
        <v>720</v>
      </c>
      <c r="D15" s="246">
        <v>1550</v>
      </c>
      <c r="E15" s="246">
        <v>1100</v>
      </c>
    </row>
    <row r="16" spans="1:5" ht="12.75">
      <c r="A16" s="116" t="s">
        <v>263</v>
      </c>
      <c r="B16" s="29">
        <v>175</v>
      </c>
      <c r="C16" s="254">
        <v>0</v>
      </c>
      <c r="D16" s="254">
        <v>0</v>
      </c>
      <c r="E16" s="255">
        <v>0</v>
      </c>
    </row>
    <row r="17" spans="1:5" ht="12.75">
      <c r="A17" s="247" t="s">
        <v>96</v>
      </c>
      <c r="B17" s="29">
        <v>250</v>
      </c>
      <c r="C17" s="254">
        <v>0</v>
      </c>
      <c r="D17" s="254">
        <v>0</v>
      </c>
      <c r="E17" s="255">
        <v>0</v>
      </c>
    </row>
    <row r="18" spans="1:5" ht="12.75">
      <c r="A18" s="247" t="s">
        <v>97</v>
      </c>
      <c r="B18" s="29">
        <v>20</v>
      </c>
      <c r="C18" s="254">
        <v>0</v>
      </c>
      <c r="D18" s="254">
        <v>0</v>
      </c>
      <c r="E18" s="255">
        <v>0</v>
      </c>
    </row>
    <row r="19" spans="1:5" ht="12.75">
      <c r="A19" s="247" t="s">
        <v>98</v>
      </c>
      <c r="B19" s="29">
        <v>130</v>
      </c>
      <c r="C19" s="254">
        <v>0</v>
      </c>
      <c r="D19" s="254">
        <v>0</v>
      </c>
      <c r="E19" s="255">
        <v>0</v>
      </c>
    </row>
    <row r="20" spans="1:5" ht="13.5" thickBot="1">
      <c r="A20" s="251" t="s">
        <v>157</v>
      </c>
      <c r="B20" s="252">
        <f>B15</f>
        <v>575</v>
      </c>
      <c r="C20" s="252">
        <f>C15</f>
        <v>720</v>
      </c>
      <c r="D20" s="252">
        <f>D15</f>
        <v>1550</v>
      </c>
      <c r="E20" s="252">
        <f>E15</f>
        <v>1100</v>
      </c>
    </row>
    <row r="21" spans="1:5" ht="15.75">
      <c r="A21" s="137" t="s">
        <v>160</v>
      </c>
      <c r="B21" s="43">
        <f>B20</f>
        <v>575</v>
      </c>
      <c r="C21" s="43">
        <f>C20</f>
        <v>720</v>
      </c>
      <c r="D21" s="43">
        <f>D20</f>
        <v>1550</v>
      </c>
      <c r="E21" s="43">
        <f>E20</f>
        <v>1100</v>
      </c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2:5" ht="12.75">
      <c r="B24" s="8"/>
      <c r="C24" s="8"/>
      <c r="D24" s="8"/>
      <c r="E24" s="8"/>
    </row>
    <row r="25" spans="1:5" ht="18.75">
      <c r="A25" s="364" t="s">
        <v>376</v>
      </c>
      <c r="B25" s="365"/>
      <c r="C25" s="365"/>
      <c r="D25" s="569" t="s">
        <v>379</v>
      </c>
      <c r="E25" s="569"/>
    </row>
    <row r="26" spans="1:5" ht="18.75">
      <c r="A26" s="364" t="s">
        <v>377</v>
      </c>
      <c r="B26" s="365"/>
      <c r="C26" s="365"/>
      <c r="D26" s="570" t="s">
        <v>380</v>
      </c>
      <c r="E26" s="570"/>
    </row>
    <row r="27" spans="1:5" ht="18.75">
      <c r="A27" s="366" t="s">
        <v>378</v>
      </c>
      <c r="B27" s="365"/>
      <c r="C27" s="365"/>
      <c r="D27" s="570" t="s">
        <v>381</v>
      </c>
      <c r="E27" s="570"/>
    </row>
    <row r="28" spans="2:3" ht="12.75">
      <c r="B28" s="8"/>
      <c r="C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5.75">
      <c r="B33" s="8"/>
      <c r="C33" s="8"/>
      <c r="D33" s="571" t="s">
        <v>385</v>
      </c>
      <c r="E33" s="571"/>
    </row>
    <row r="34" spans="2:5" ht="15.75">
      <c r="B34" s="8"/>
      <c r="C34" s="8"/>
      <c r="D34" s="367" t="s">
        <v>382</v>
      </c>
      <c r="E34" s="367"/>
    </row>
    <row r="35" spans="2:5" ht="15.75">
      <c r="B35" s="8"/>
      <c r="C35" s="8"/>
      <c r="D35" s="367" t="s">
        <v>384</v>
      </c>
      <c r="E35" s="367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BUGET</cp:lastModifiedBy>
  <cp:lastPrinted>2017-05-12T11:11:14Z</cp:lastPrinted>
  <dcterms:created xsi:type="dcterms:W3CDTF">2003-05-13T09:24:28Z</dcterms:created>
  <dcterms:modified xsi:type="dcterms:W3CDTF">2017-05-12T11:11:31Z</dcterms:modified>
  <cp:category/>
  <cp:version/>
  <cp:contentType/>
  <cp:contentStatus/>
</cp:coreProperties>
</file>